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12a28c7e832d4ffa" Type="http://schemas.microsoft.com/office/2006/relationships/ui/extensibility" Target="customUI/customUI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6- External Auditors\KPMG\7- CMA &amp; Tadawal\2018\Q4 2018\"/>
    </mc:Choice>
  </mc:AlternateContent>
  <workbookProtection workbookAlgorithmName="SHA-512" workbookHashValue="Ea3G1+APOEQpN+7WXeI/XnAim1ldnvslQFwcWMK9/mDT+5HVpC6qsmLYut+j7yhuFoPMlSdhKGAyxWshC1zqXA==" workbookSaltValue="FA8lw3iUbvNnAe4OY0l5nA==" workbookSpinCount="100000" lockStructure="1"/>
  <bookViews>
    <workbookView xWindow="0" yWindow="0" windowWidth="17400" windowHeight="8895" tabRatio="927" firstSheet="5" activeTab="5"/>
  </bookViews>
  <sheets>
    <sheet name="MainSheet" sheetId="1" state="veryHidden" r:id="rId1"/>
    <sheet name="Navigator" sheetId="48" r:id="rId2"/>
    <sheet name="Filing information" sheetId="38" r:id="rId3"/>
    <sheet name="Independent auditors report" sheetId="39" r:id="rId4"/>
    <sheet name="Balance sheet - OrderOfLiq" sheetId="40" state="veryHidden" r:id="rId5"/>
    <sheet name="Balance sheet - CurNonCur" sheetId="41" r:id="rId6"/>
    <sheet name="Statement of income - Nature" sheetId="42" state="veryHidden" r:id="rId7"/>
    <sheet name="Statement of income - Function" sheetId="43" r:id="rId8"/>
    <sheet name="Statement comprehensive income" sheetId="44" r:id="rId9"/>
    <sheet name="Statement of cash flows" sheetId="45" r:id="rId10"/>
    <sheet name="Statement of equity" sheetId="46" r:id="rId11"/>
    <sheet name="NotesFormingPartOfAccounts" sheetId="47" r:id="rId12"/>
    <sheet name="StartUp" sheetId="2" state="veryHidden" r:id="rId13"/>
    <sheet name="Data" sheetId="3" state="veryHidden" r:id="rId14"/>
    <sheet name="+FootnoteTexts" sheetId="36" state="veryHidden" r:id="rId15"/>
    <sheet name="+Elements" sheetId="37" state="veryHidden" r:id="rId16"/>
  </sheets>
  <definedNames>
    <definedName name="_xlnm._FilterDatabase" localSheetId="12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_xlnm.Print_Area" localSheetId="5">'Balance sheet - CurNonCur'!$A$1:$H$111</definedName>
    <definedName name="ScaleList">StartUp!$L$1:$L$4</definedName>
    <definedName name="UnitList">StartUp!$K$1:$K$171</definedName>
  </definedNames>
  <calcPr calcId="152511"/>
</workbook>
</file>

<file path=xl/calcChain.xml><?xml version="1.0" encoding="utf-8"?>
<calcChain xmlns="http://schemas.openxmlformats.org/spreadsheetml/2006/main">
  <c r="D11" i="2" l="1"/>
  <c r="D10" i="2"/>
  <c r="F53" i="45" l="1"/>
  <c r="E53" i="45"/>
  <c r="U53" i="46" l="1"/>
  <c r="T53" i="46"/>
  <c r="S53" i="46"/>
  <c r="Q53" i="46"/>
  <c r="P53" i="46"/>
  <c r="O53" i="46"/>
  <c r="N53" i="46"/>
  <c r="M53" i="46"/>
  <c r="L53" i="46"/>
  <c r="K53" i="46"/>
  <c r="J53" i="46"/>
  <c r="I53" i="46"/>
  <c r="H53" i="46"/>
  <c r="G53" i="46"/>
  <c r="R53" i="46"/>
  <c r="F53" i="46"/>
  <c r="E53" i="46"/>
  <c r="Q82" i="46" l="1"/>
  <c r="S82" i="46" s="1"/>
  <c r="U82" i="46" s="1"/>
  <c r="Q81" i="46"/>
  <c r="S81" i="46" s="1"/>
  <c r="U81" i="46" s="1"/>
  <c r="Q80" i="46"/>
  <c r="S80" i="46" s="1"/>
  <c r="U80" i="46" s="1"/>
  <c r="Q79" i="46"/>
  <c r="Q78" i="46"/>
  <c r="S78" i="46" s="1"/>
  <c r="U78" i="46" s="1"/>
  <c r="Q77" i="46"/>
  <c r="S77" i="46" s="1"/>
  <c r="U77" i="46" s="1"/>
  <c r="Q76" i="46"/>
  <c r="Q75" i="46"/>
  <c r="Q74" i="46"/>
  <c r="S74" i="46" s="1"/>
  <c r="U74" i="46" s="1"/>
  <c r="Q73" i="46"/>
  <c r="Q72" i="46"/>
  <c r="S72" i="46" s="1"/>
  <c r="U72" i="46" s="1"/>
  <c r="Q71" i="46"/>
  <c r="Q70" i="46"/>
  <c r="S70" i="46" s="1"/>
  <c r="U70" i="46" s="1"/>
  <c r="Q69" i="46"/>
  <c r="S69" i="46" s="1"/>
  <c r="U69" i="46" s="1"/>
  <c r="Q68" i="46"/>
  <c r="Q67" i="46"/>
  <c r="Q66" i="46"/>
  <c r="S66" i="46" s="1"/>
  <c r="U66" i="46" s="1"/>
  <c r="Q65" i="46"/>
  <c r="T64" i="46"/>
  <c r="T83" i="46" s="1"/>
  <c r="P64" i="46"/>
  <c r="P83" i="46" s="1"/>
  <c r="O64" i="46"/>
  <c r="O83" i="46" s="1"/>
  <c r="N64" i="46"/>
  <c r="N83" i="46" s="1"/>
  <c r="M64" i="46"/>
  <c r="M83" i="46" s="1"/>
  <c r="L64" i="46"/>
  <c r="L83" i="46" s="1"/>
  <c r="K64" i="46"/>
  <c r="K83" i="46" s="1"/>
  <c r="J64" i="46"/>
  <c r="J83" i="46" s="1"/>
  <c r="I64" i="46"/>
  <c r="I83" i="46" s="1"/>
  <c r="H64" i="46"/>
  <c r="H83" i="46" s="1"/>
  <c r="G64" i="46"/>
  <c r="G83" i="46" s="1"/>
  <c r="R64" i="46"/>
  <c r="R83" i="46" s="1"/>
  <c r="F64" i="46"/>
  <c r="F83" i="46" s="1"/>
  <c r="E64" i="46"/>
  <c r="E83" i="46" s="1"/>
  <c r="Q63" i="46"/>
  <c r="S63" i="46" s="1"/>
  <c r="U63" i="46" s="1"/>
  <c r="Q62" i="46"/>
  <c r="S62" i="46" s="1"/>
  <c r="U62" i="46" s="1"/>
  <c r="T59" i="46"/>
  <c r="P59" i="46"/>
  <c r="O59" i="46"/>
  <c r="N59" i="46"/>
  <c r="M59" i="46"/>
  <c r="L59" i="46"/>
  <c r="K59" i="46"/>
  <c r="J59" i="46"/>
  <c r="I59" i="46"/>
  <c r="H59" i="46"/>
  <c r="G59" i="46"/>
  <c r="R59" i="46"/>
  <c r="F59" i="46"/>
  <c r="E59" i="46"/>
  <c r="Q58" i="46"/>
  <c r="S58" i="46" s="1"/>
  <c r="U58" i="46" s="1"/>
  <c r="Q57" i="46"/>
  <c r="Q30" i="46"/>
  <c r="Q33" i="46"/>
  <c r="Q31" i="46"/>
  <c r="S31" i="46" s="1"/>
  <c r="U31" i="46" s="1"/>
  <c r="Q29" i="46"/>
  <c r="S29" i="46" s="1"/>
  <c r="U29" i="46" s="1"/>
  <c r="Q28" i="46"/>
  <c r="Q27" i="46"/>
  <c r="S27" i="46" s="1"/>
  <c r="U27" i="46" s="1"/>
  <c r="Q22" i="46"/>
  <c r="S22" i="46" s="1"/>
  <c r="U22" i="46" s="1"/>
  <c r="Q39" i="46"/>
  <c r="Q38" i="46"/>
  <c r="S38" i="46" s="1"/>
  <c r="U38" i="46" s="1"/>
  <c r="Q37" i="46"/>
  <c r="S37" i="46" s="1"/>
  <c r="U37" i="46" s="1"/>
  <c r="Q36" i="46"/>
  <c r="S36" i="46" s="1"/>
  <c r="U36" i="46" s="1"/>
  <c r="Q35" i="46"/>
  <c r="Q34" i="46"/>
  <c r="Q32" i="46"/>
  <c r="Q26" i="46"/>
  <c r="Q25" i="46"/>
  <c r="Q24" i="46"/>
  <c r="Q23" i="46"/>
  <c r="Q20" i="46"/>
  <c r="S20" i="46" s="1"/>
  <c r="U20" i="46" s="1"/>
  <c r="Q19" i="46"/>
  <c r="Q15" i="46"/>
  <c r="S15" i="46" s="1"/>
  <c r="U15" i="46" s="1"/>
  <c r="Q14" i="46"/>
  <c r="D6" i="2"/>
  <c r="D7" i="2"/>
  <c r="D8" i="2"/>
  <c r="D9" i="2"/>
  <c r="D12" i="2"/>
  <c r="S30" i="46" l="1"/>
  <c r="U30" i="46" s="1"/>
  <c r="U64" i="46"/>
  <c r="S75" i="46"/>
  <c r="U75" i="46" s="1"/>
  <c r="S23" i="46"/>
  <c r="U23" i="46" s="1"/>
  <c r="S57" i="46"/>
  <c r="S64" i="46"/>
  <c r="S67" i="46"/>
  <c r="U67" i="46" s="1"/>
  <c r="S14" i="46"/>
  <c r="U14" i="46" s="1"/>
  <c r="U16" i="46" s="1"/>
  <c r="S71" i="46"/>
  <c r="U71" i="46" s="1"/>
  <c r="S68" i="46"/>
  <c r="U68" i="46" s="1"/>
  <c r="S73" i="46"/>
  <c r="U73" i="46" s="1"/>
  <c r="N84" i="46"/>
  <c r="I84" i="46"/>
  <c r="U10" i="46"/>
  <c r="P10" i="46"/>
  <c r="L10" i="46"/>
  <c r="H10" i="46"/>
  <c r="J10" i="46"/>
  <c r="F10" i="46"/>
  <c r="T10" i="46"/>
  <c r="O10" i="46"/>
  <c r="K10" i="46"/>
  <c r="G10" i="46"/>
  <c r="S10" i="46"/>
  <c r="N10" i="46"/>
  <c r="R10" i="46"/>
  <c r="Q10" i="46"/>
  <c r="M10" i="46"/>
  <c r="I10" i="46"/>
  <c r="S19" i="46"/>
  <c r="U19" i="46" s="1"/>
  <c r="U21" i="46" s="1"/>
  <c r="S25" i="46"/>
  <c r="U25" i="46" s="1"/>
  <c r="S34" i="46"/>
  <c r="U34" i="46" s="1"/>
  <c r="S33" i="46"/>
  <c r="U33" i="46" s="1"/>
  <c r="S65" i="46"/>
  <c r="U65" i="46" s="1"/>
  <c r="S76" i="46"/>
  <c r="U76" i="46" s="1"/>
  <c r="S39" i="46"/>
  <c r="U39" i="46" s="1"/>
  <c r="S26" i="46"/>
  <c r="U26" i="46" s="1"/>
  <c r="S28" i="46"/>
  <c r="U28" i="46" s="1"/>
  <c r="E84" i="46"/>
  <c r="H84" i="46"/>
  <c r="L84" i="46"/>
  <c r="P84" i="46"/>
  <c r="S24" i="46"/>
  <c r="U24" i="46" s="1"/>
  <c r="S32" i="46"/>
  <c r="U32" i="46" s="1"/>
  <c r="Q64" i="46"/>
  <c r="Q83" i="46" s="1"/>
  <c r="S79" i="46"/>
  <c r="U79" i="46" s="1"/>
  <c r="O84" i="46"/>
  <c r="J84" i="46"/>
  <c r="T84" i="46"/>
  <c r="K84" i="46"/>
  <c r="G84" i="46"/>
  <c r="F84" i="46"/>
  <c r="M84" i="46"/>
  <c r="S35" i="46"/>
  <c r="U35" i="46" s="1"/>
  <c r="E10" i="46"/>
  <c r="R84" i="46"/>
  <c r="Q59" i="46"/>
  <c r="S59" i="46" l="1"/>
  <c r="U57" i="46"/>
  <c r="U59" i="46" s="1"/>
  <c r="Q84" i="46"/>
  <c r="S83" i="46"/>
  <c r="U40" i="46"/>
  <c r="U41" i="46" s="1"/>
  <c r="U83" i="46"/>
  <c r="T21" i="46"/>
  <c r="T40" i="46" s="1"/>
  <c r="T16" i="46"/>
  <c r="S21" i="46"/>
  <c r="S40" i="46" s="1"/>
  <c r="S16" i="46"/>
  <c r="Q21" i="46"/>
  <c r="Q40" i="46" s="1"/>
  <c r="Q16" i="46"/>
  <c r="P21" i="46"/>
  <c r="P40" i="46" s="1"/>
  <c r="P16" i="46"/>
  <c r="O21" i="46"/>
  <c r="O40" i="46" s="1"/>
  <c r="O16" i="46"/>
  <c r="N21" i="46"/>
  <c r="N40" i="46" s="1"/>
  <c r="N41" i="46" s="1"/>
  <c r="N16" i="46"/>
  <c r="M21" i="46"/>
  <c r="M40" i="46" s="1"/>
  <c r="M16" i="46"/>
  <c r="L21" i="46"/>
  <c r="L40" i="46" s="1"/>
  <c r="L16" i="46"/>
  <c r="K21" i="46"/>
  <c r="K40" i="46" s="1"/>
  <c r="K16" i="46"/>
  <c r="J21" i="46"/>
  <c r="J40" i="46" s="1"/>
  <c r="J16" i="46"/>
  <c r="I21" i="46"/>
  <c r="I40" i="46" s="1"/>
  <c r="I16" i="46"/>
  <c r="H21" i="46"/>
  <c r="H40" i="46" s="1"/>
  <c r="H16" i="46"/>
  <c r="G21" i="46"/>
  <c r="G40" i="46" s="1"/>
  <c r="G16" i="46"/>
  <c r="R21" i="46"/>
  <c r="R40" i="46" s="1"/>
  <c r="R16" i="46"/>
  <c r="F21" i="46"/>
  <c r="F40" i="46" s="1"/>
  <c r="F16" i="46"/>
  <c r="E21" i="46"/>
  <c r="E40" i="46" s="1"/>
  <c r="E16" i="46"/>
  <c r="F131" i="45"/>
  <c r="F115" i="45"/>
  <c r="F85" i="45"/>
  <c r="F76" i="45"/>
  <c r="F18" i="45"/>
  <c r="F54" i="45" s="1"/>
  <c r="E131" i="45"/>
  <c r="E115" i="45"/>
  <c r="E85" i="45"/>
  <c r="E76" i="45"/>
  <c r="E18" i="45"/>
  <c r="E54" i="45" s="1"/>
  <c r="F48" i="44"/>
  <c r="F42" i="44"/>
  <c r="F35" i="44"/>
  <c r="F29" i="44"/>
  <c r="F21" i="44"/>
  <c r="E48" i="44"/>
  <c r="E42" i="44"/>
  <c r="E35" i="44"/>
  <c r="E29" i="44"/>
  <c r="E21" i="44"/>
  <c r="F54" i="43"/>
  <c r="F50" i="43"/>
  <c r="F41" i="43"/>
  <c r="F27" i="43"/>
  <c r="F20" i="43"/>
  <c r="F22" i="43" s="1"/>
  <c r="E54" i="43"/>
  <c r="E50" i="43"/>
  <c r="E41" i="43"/>
  <c r="E27" i="43"/>
  <c r="E20" i="43"/>
  <c r="E22" i="43" s="1"/>
  <c r="F53" i="42"/>
  <c r="F49" i="42"/>
  <c r="F40" i="42"/>
  <c r="F19" i="42"/>
  <c r="F32" i="42" s="1"/>
  <c r="F35" i="42" s="1"/>
  <c r="E53" i="42"/>
  <c r="E49" i="42"/>
  <c r="E40" i="42"/>
  <c r="E19" i="42"/>
  <c r="E32" i="42" s="1"/>
  <c r="E35" i="42" s="1"/>
  <c r="F105" i="41"/>
  <c r="F106" i="41" s="1"/>
  <c r="F108" i="41" s="1"/>
  <c r="F87" i="41"/>
  <c r="F72" i="41"/>
  <c r="F74" i="41" s="1"/>
  <c r="F48" i="41"/>
  <c r="F29" i="41"/>
  <c r="F31" i="41" s="1"/>
  <c r="E105" i="41"/>
  <c r="E106" i="41" s="1"/>
  <c r="E108" i="41" s="1"/>
  <c r="E87" i="41"/>
  <c r="E72" i="41"/>
  <c r="E74" i="41" s="1"/>
  <c r="E48" i="41"/>
  <c r="E29" i="41"/>
  <c r="E31" i="41" s="1"/>
  <c r="F79" i="40"/>
  <c r="F80" i="40" s="1"/>
  <c r="F82" i="40" s="1"/>
  <c r="F62" i="40"/>
  <c r="F39" i="40"/>
  <c r="E79" i="40"/>
  <c r="E80" i="40" s="1"/>
  <c r="E82" i="40" s="1"/>
  <c r="E62" i="40"/>
  <c r="E39" i="40"/>
  <c r="F10" i="45"/>
  <c r="E10" i="45"/>
  <c r="F9" i="45"/>
  <c r="E9" i="45"/>
  <c r="F10" i="44"/>
  <c r="E10" i="44"/>
  <c r="F9" i="44"/>
  <c r="E9" i="44"/>
  <c r="F10" i="43"/>
  <c r="E10" i="43"/>
  <c r="F9" i="43"/>
  <c r="E9" i="43"/>
  <c r="F10" i="42"/>
  <c r="E10" i="42"/>
  <c r="F9" i="42"/>
  <c r="E9" i="42"/>
  <c r="F10" i="41"/>
  <c r="E10" i="41"/>
  <c r="F9" i="41"/>
  <c r="E9" i="41"/>
  <c r="F10" i="40"/>
  <c r="E10" i="40"/>
  <c r="F9" i="40"/>
  <c r="E9" i="40"/>
  <c r="U84" i="46" l="1"/>
  <c r="S84" i="46"/>
  <c r="S41" i="46"/>
  <c r="P41" i="46"/>
  <c r="T41" i="46"/>
  <c r="O41" i="46"/>
  <c r="M41" i="46"/>
  <c r="Q41" i="46"/>
  <c r="F41" i="46"/>
  <c r="G41" i="46"/>
  <c r="I41" i="46"/>
  <c r="K41" i="46"/>
  <c r="E41" i="46"/>
  <c r="R41" i="46"/>
  <c r="H41" i="46"/>
  <c r="J41" i="46"/>
  <c r="L41" i="46"/>
  <c r="F77" i="45"/>
  <c r="F86" i="45" s="1"/>
  <c r="F132" i="45" s="1"/>
  <c r="F134" i="45" s="1"/>
  <c r="F136" i="45" s="1"/>
  <c r="E77" i="45"/>
  <c r="E86" i="45" s="1"/>
  <c r="E132" i="45" s="1"/>
  <c r="E134" i="45" s="1"/>
  <c r="E136" i="45" s="1"/>
  <c r="F50" i="44"/>
  <c r="F51" i="44" s="1"/>
  <c r="E50" i="44"/>
  <c r="E51" i="44" s="1"/>
  <c r="F28" i="43"/>
  <c r="F33" i="43" s="1"/>
  <c r="F36" i="43" s="1"/>
  <c r="F42" i="43" s="1"/>
  <c r="F14" i="44" s="1"/>
  <c r="E28" i="43"/>
  <c r="E33" i="43" s="1"/>
  <c r="E36" i="43" s="1"/>
  <c r="E42" i="43" s="1"/>
  <c r="E14" i="44" s="1"/>
  <c r="F41" i="42"/>
  <c r="E41" i="42"/>
  <c r="F88" i="41"/>
  <c r="F109" i="41" s="1"/>
  <c r="E88" i="41"/>
  <c r="E109" i="41" s="1"/>
  <c r="F49" i="41"/>
  <c r="E49" i="41"/>
  <c r="E83" i="40"/>
  <c r="F83" i="40"/>
  <c r="E52" i="44" l="1"/>
  <c r="F52" i="44"/>
</calcChain>
</file>

<file path=xl/comments1.xml><?xml version="1.0" encoding="utf-8"?>
<comments xmlns="http://schemas.openxmlformats.org/spreadsheetml/2006/main">
  <authors>
    <author>Rohit</author>
    <author>Abdulrahman A. Alrakban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E21" authorId="1" shapeId="0">
      <text>
        <r>
          <rPr>
            <b/>
            <sz val="9"/>
            <color indexed="81"/>
            <rFont val="Tahoma"/>
          </rPr>
          <t xml:space="preserve">[Date Format: yyyy/MM/dd]
</t>
        </r>
      </text>
    </comment>
    <comment ref="E22" authorId="1" shapeId="0">
      <text>
        <r>
          <rPr>
            <b/>
            <sz val="9"/>
            <color indexed="81"/>
            <rFont val="Tahoma"/>
          </rPr>
          <t xml:space="preserve">[Date Format: yyyy/MM/dd]
</t>
        </r>
      </text>
    </comment>
  </commentList>
</comments>
</file>

<file path=xl/comments2.xml><?xml version="1.0" encoding="utf-8"?>
<comments xmlns="http://schemas.openxmlformats.org/spreadsheetml/2006/main">
  <authors>
    <author>htrivedi</author>
  </authors>
  <commentList>
    <comment ref="E71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71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</commentList>
</comments>
</file>

<file path=xl/comments3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6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</commentList>
</comments>
</file>

<file path=xl/comments4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9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9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9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</commentList>
</comments>
</file>

<file path=xl/comments5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7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47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1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2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2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 xml:space="preserve">[Unit: SHARES]
[Scale: Actuals]
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 xml:space="preserve">[Unit: SHARES]
[Scale: Actuals]
</t>
        </r>
      </text>
    </comment>
    <comment ref="E55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</commentList>
</comments>
</file>

<file path=xl/comments6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0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2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2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E55" authorId="0" shapeId="0">
      <text>
        <r>
          <rPr>
            <b/>
            <sz val="8"/>
            <color indexed="81"/>
            <rFont val="Tahoma"/>
            <family val="2"/>
          </rPr>
          <t xml:space="preserve">[Unit: SHARES]
[Scale: Actuals]
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</rPr>
          <t xml:space="preserve">[Unit: SHARES]
[Scale: Actuals]
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  <comment ref="F56" authorId="0" shapeId="0">
      <text>
        <r>
          <rPr>
            <b/>
            <sz val="8"/>
            <color indexed="81"/>
            <rFont val="Tahoma"/>
            <family val="2"/>
          </rPr>
          <t xml:space="preserve">[Unit: PER SHARE]
[Scale: Actuals]
</t>
        </r>
      </text>
    </comment>
  </commentList>
</comments>
</file>

<file path=xl/comments7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5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</commentList>
</comments>
</file>

<file path=xl/comments8.xml><?xml version="1.0" encoding="utf-8"?>
<comments xmlns="http://schemas.openxmlformats.org/spreadsheetml/2006/main">
  <authors>
    <author>htrivedi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 xml:space="preserve">[Date Format: yyyy/MM/dd]
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5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5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5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8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8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9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9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9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9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9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9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9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9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9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9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9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0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0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01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0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0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0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0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0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0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0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0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0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0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0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0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1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1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10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1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1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12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1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1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1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1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1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1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1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1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1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3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4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7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8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1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1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129" authorId="0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</commentList>
</comments>
</file>

<file path=xl/comments9.xml><?xml version="1.0" encoding="utf-8"?>
<comments xmlns="http://schemas.openxmlformats.org/spreadsheetml/2006/main">
  <authors>
    <author>Rohit</author>
    <author>htrivedi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D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2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2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2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2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3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3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3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3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P3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Q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R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S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U52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M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O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Q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R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S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U53" authorId="0" shapeId="0">
      <text>
        <r>
          <rPr>
            <b/>
            <sz val="9"/>
            <color indexed="81"/>
            <rFont val="Tahoma"/>
            <family val="2"/>
          </rPr>
          <t xml:space="preserve">[Date Format: yyyy/MM/dd]
</t>
        </r>
      </text>
    </comment>
    <comment ref="D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6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6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6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68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69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7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7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7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3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74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5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D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Q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S76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77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80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81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E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F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G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H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I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J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K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L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M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N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  <comment ref="O82" authorId="1" shapeId="0">
      <text>
        <r>
          <rPr>
            <b/>
            <sz val="8"/>
            <color indexed="81"/>
            <rFont val="Tahoma"/>
            <family val="2"/>
          </rPr>
          <t xml:space="preserve">[This value is subtracted from Total]
</t>
        </r>
      </text>
    </comment>
  </commentList>
</comments>
</file>

<file path=xl/sharedStrings.xml><?xml version="1.0" encoding="utf-8"?>
<sst xmlns="http://schemas.openxmlformats.org/spreadsheetml/2006/main" count="2205" uniqueCount="1667">
  <si>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</si>
  <si>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</si>
  <si>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</si>
  <si>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</si>
  <si>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</si>
  <si>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</si>
  <si>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</si>
  <si>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</si>
  <si>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</si>
  <si>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</si>
  <si>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</si>
  <si>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</si>
  <si>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</si>
  <si>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</si>
  <si>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</si>
  <si>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</si>
  <si>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</si>
  <si>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</si>
  <si>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</si>
  <si>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</si>
  <si>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</si>
  <si>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</si>
  <si>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</si>
  <si>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</si>
  <si>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</si>
  <si>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</si>
  <si>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</si>
  <si>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</si>
  <si>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</si>
  <si>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</si>
  <si>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</si>
  <si>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</si>
  <si>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</si>
  <si>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</si>
  <si>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</si>
  <si>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</si>
  <si>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</si>
  <si>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</si>
  <si>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</si>
  <si>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</si>
  <si>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</si>
  <si>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</si>
  <si>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</si>
  <si>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</si>
  <si>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</si>
  <si>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</si>
  <si>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</si>
  <si>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</si>
  <si>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</si>
  <si>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</si>
  <si>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</si>
  <si>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</si>
  <si>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</si>
  <si>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</si>
  <si>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</si>
  <si>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</si>
  <si>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</si>
  <si>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</si>
  <si>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</si>
  <si>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</si>
  <si>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</si>
  <si>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</si>
  <si>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</si>
  <si>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</si>
  <si>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</si>
  <si>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</si>
  <si>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</si>
  <si>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</si>
  <si>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</si>
  <si>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</si>
  <si>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</si>
  <si>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</si>
  <si>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</si>
  <si>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</si>
  <si>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</si>
  <si>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</si>
  <si>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</si>
  <si>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</si>
  <si>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</si>
  <si>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</si>
  <si>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</si>
  <si>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</si>
  <si>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</si>
  <si>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</si>
  <si>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</si>
  <si>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</si>
  <si>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</si>
  <si>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</si>
  <si>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</si>
  <si>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</si>
  <si>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</si>
  <si>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</si>
  <si>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</si>
  <si>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</si>
  <si>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</si>
  <si>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</si>
  <si>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</si>
  <si>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</si>
  <si>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</si>
  <si>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</si>
  <si>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</si>
  <si>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</si>
  <si>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</si>
  <si>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</si>
  <si>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</si>
  <si>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</si>
  <si>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</si>
  <si>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</si>
  <si>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</si>
  <si>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</si>
  <si>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</si>
  <si>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</si>
  <si>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</si>
  <si>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</si>
  <si>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</si>
  <si>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</si>
  <si>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</si>
  <si>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</si>
  <si>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</si>
  <si>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</si>
  <si>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</si>
  <si>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</si>
  <si>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</si>
  <si>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</si>
  <si>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</si>
  <si>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</si>
  <si>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</si>
  <si>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</si>
  <si>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</si>
  <si>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</si>
  <si>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</si>
  <si>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</si>
  <si>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</si>
  <si>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</si>
  <si>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</si>
  <si>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</si>
  <si>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</si>
  <si>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</si>
  <si>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</si>
  <si>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</si>
  <si>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</si>
  <si>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</si>
  <si>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</si>
  <si>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</si>
  <si>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</si>
  <si>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</si>
  <si>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</si>
  <si>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</si>
  <si>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</si>
  <si>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</si>
  <si>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</si>
  <si>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</si>
  <si>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</si>
  <si>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</si>
  <si>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</si>
  <si>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</si>
  <si>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</si>
  <si>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</si>
  <si>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</si>
  <si>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</si>
  <si>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</si>
  <si>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</si>
  <si>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</si>
  <si>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</si>
  <si>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</si>
  <si>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</si>
  <si>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</si>
  <si>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</si>
  <si>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</si>
  <si>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</si>
  <si>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</si>
  <si>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</si>
  <si>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</si>
  <si>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</si>
  <si>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</si>
  <si>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</si>
  <si>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</si>
  <si>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</si>
  <si>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</si>
  <si>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</si>
  <si>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</si>
  <si>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</si>
  <si>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</si>
  <si>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</si>
  <si>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</si>
  <si>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</si>
  <si>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</si>
  <si>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</si>
  <si>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</si>
  <si>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</si>
  <si>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</si>
  <si>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</si>
  <si>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</si>
  <si>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</si>
  <si>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</si>
  <si>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</si>
  <si>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</si>
  <si>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</si>
  <si>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</si>
  <si>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</si>
  <si>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</si>
  <si>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</si>
  <si>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</si>
  <si>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</si>
  <si>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</si>
  <si>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</si>
  <si>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</si>
  <si>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</si>
  <si>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</si>
  <si>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</si>
  <si>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</si>
  <si>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</si>
  <si>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</si>
  <si>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</si>
  <si>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</si>
  <si>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</si>
  <si>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</si>
  <si>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</si>
  <si>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</si>
  <si>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</si>
  <si>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</si>
  <si>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</si>
  <si>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</si>
  <si>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</si>
  <si>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</si>
  <si>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</si>
  <si>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</si>
  <si>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</si>
  <si>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</si>
  <si>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</si>
  <si>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</si>
  <si>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</si>
  <si>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</si>
  <si>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</si>
  <si>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</si>
  <si>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</si>
  <si>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</si>
  <si>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</si>
  <si>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</si>
  <si>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</si>
  <si>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</si>
  <si>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</si>
  <si>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</si>
  <si>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</si>
  <si>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</si>
  <si>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</si>
  <si>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</si>
  <si>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</si>
  <si>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</si>
  <si>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</si>
  <si>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</si>
  <si>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</si>
  <si>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</si>
  <si>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</si>
  <si>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</si>
  <si>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</si>
  <si>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</si>
  <si>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</si>
  <si>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</si>
  <si>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</si>
  <si>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</si>
  <si>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</si>
  <si>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</si>
  <si>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</si>
  <si>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</si>
  <si>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</si>
  <si>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</si>
  <si>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</si>
  <si>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</si>
  <si>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</si>
  <si>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</si>
  <si>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</si>
  <si>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</si>
  <si>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</si>
  <si>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</si>
  <si>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</si>
  <si>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</si>
  <si>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</si>
  <si>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</si>
  <si>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</si>
  <si>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</si>
  <si>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</si>
  <si>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</si>
  <si>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</si>
  <si>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</si>
  <si>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</si>
  <si>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</si>
  <si>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</si>
  <si>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</si>
  <si>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</si>
  <si>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</si>
  <si>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</si>
  <si>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</si>
  <si>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</si>
  <si>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</si>
  <si>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</si>
  <si>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</si>
  <si>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</si>
  <si>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</si>
  <si>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</si>
  <si>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</si>
  <si>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</si>
  <si>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</si>
  <si>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</si>
  <si>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</si>
  <si>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</si>
  <si>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</si>
  <si>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</si>
  <si>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</si>
  <si>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</si>
  <si>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</si>
  <si>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</si>
  <si>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</si>
  <si>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</si>
  <si>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</si>
  <si>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</si>
  <si>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</si>
  <si>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</si>
  <si>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</si>
  <si>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</si>
  <si>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</si>
  <si>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</si>
  <si>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</si>
  <si>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</si>
  <si>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</si>
  <si>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</si>
  <si>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</si>
  <si>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</si>
  <si>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</si>
  <si>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</si>
  <si>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</si>
  <si>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</si>
  <si>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</si>
  <si>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</si>
  <si>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</si>
  <si>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</si>
  <si>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</si>
  <si>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</si>
  <si>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{9D464D58-4FAD-4758-A826-6A433BFB4418}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</si>
  <si>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</si>
  <si>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</si>
  <si>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</si>
  <si>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</si>
  <si>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</si>
  <si>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</si>
  <si>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</si>
  <si>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</si>
  <si>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</si>
  <si>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</si>
  <si>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</si>
  <si>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</si>
  <si>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</si>
  <si>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</si>
  <si>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</si>
  <si>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</si>
  <si>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57856abf-cb88-4ac9-a6ee-cc720c8815aa:~:NotMandatory:~:True:~:http://www.tadawul.com.sa/tw-rep-oth/role/FilingInformation</t>
  </si>
  <si>
    <t>35788126-e691-4738-b53c-95c3e6e3b348:~:Filing information_1:~:NotMandatory:~:True:~:dei_core_2016-09-30.xsd#dei_FilingInformationAbstract::dei_core_2016-09-30.xsd#dei_FilingInformationLineItems:~::~:</t>
  </si>
  <si>
    <t>#PRIM#</t>
  </si>
  <si>
    <t>#DOM#</t>
  </si>
  <si>
    <t>#TABLE#</t>
  </si>
  <si>
    <t>#LAYOUTSCSR#</t>
  </si>
  <si>
    <t>#LAYOUTECSR#</t>
  </si>
  <si>
    <t>#LAYOUTSCER#</t>
  </si>
  <si>
    <t>#LAYOUTECER#</t>
  </si>
  <si>
    <t>dei_core_2016-09-30.xsd#dei_FilingInformationLineItems</t>
  </si>
  <si>
    <t>dei_core_2016-09-30.xsd#dei_DisclosureOfEntityInformationAbstract</t>
  </si>
  <si>
    <t>tw-sas_cor_2016-09-30.xsd#tw-sas_NameOfReportingEntity</t>
  </si>
  <si>
    <t>dei_core_2016-09-30.xsd#dei_CompanySymbolCodeISINCode</t>
  </si>
  <si>
    <t>dei_core_2016-09-30.xsd#dei_SectorIndustryGroup</t>
  </si>
  <si>
    <t>dei_core_2016-09-30.xsd#dei_DisclosureOfDocumentInformationAbstract</t>
  </si>
  <si>
    <t>dei_core_2016-09-30.xsd#dei_WhetherOpeningStatementOfFinancialPosition@http://www.xbrl.org/2003/role/verboseLabel</t>
  </si>
  <si>
    <t>dei_core_2016-09-30.xsd#dei_FrequencyOfReporting</t>
  </si>
  <si>
    <t>dei_core_2016-09-30.xsd#dei_ReportingPeriodStartDate</t>
  </si>
  <si>
    <t>tw-sas_cor_2016-09-30.xsd#tw-sas_DescriptionOfNatureOfFinancialStatements</t>
  </si>
  <si>
    <t>dei_core_2016-09-30.xsd#dei_StatusOfFinancialStatements</t>
  </si>
  <si>
    <t>tw-sas_cor_2016-09-30.xsd#tw-sas_DescriptionOfPresentationCurrency</t>
  </si>
  <si>
    <t>tw-sas_cor_2016-09-30.xsd#tw-sas_LevelOfRoundingUsedInFinancialStatements</t>
  </si>
  <si>
    <t>dei_core_2016-09-30.xsd#dei_FilingInformationTable::dei_core_2016-09-30.xsd#dei_LanguageAxis::dei_core_2016-09-30.xsd#dei_EnglishMember</t>
  </si>
  <si>
    <t>dei_core_2016-09-30.xsd#dei_FilingInformationTable::dei_core_2016-09-30.xsd#dei_LanguageAxis::dei_core_2016-09-30.xsd#dei_ArabicMember</t>
  </si>
  <si>
    <t>Filing information [line items]</t>
  </si>
  <si>
    <t>Disclosure of entity information [abstract]</t>
  </si>
  <si>
    <t>Name of reporting entity</t>
  </si>
  <si>
    <t>Company symbol code| ISIN code</t>
  </si>
  <si>
    <t>Sector| Industry group</t>
  </si>
  <si>
    <t>Disclosure of document information [abstract]</t>
  </si>
  <si>
    <t>Whether entity wants to report opening statement of financial position</t>
  </si>
  <si>
    <t>Reporting period start date</t>
  </si>
  <si>
    <t>Reporting period end date</t>
  </si>
  <si>
    <t>Description of nature of financial statements</t>
  </si>
  <si>
    <t>Status of financial statements</t>
  </si>
  <si>
    <t>Description of presentation currency</t>
  </si>
  <si>
    <t>Level of rounding used in financial statements</t>
  </si>
  <si>
    <t>LineItems</t>
  </si>
  <si>
    <t>English [member]</t>
  </si>
  <si>
    <t>Arabic [member]</t>
  </si>
  <si>
    <t>Language [axis]</t>
  </si>
  <si>
    <t>dei_core_2016-09-30.xsd#dei_FilingInformationTable::dei_core_2016-09-30.xsd#dei_LanguageAxis</t>
  </si>
  <si>
    <t>6069ca6e-233a-4b22-8560-a7b44a506792:~:NotMandatory:~:True:~:http://www.tadawul.com.sa/tw-rep-oth/role/IndependentAuditorsReport</t>
  </si>
  <si>
    <t>4f708fc1-48b8-4e03-a769-97ab2bb0d682:~:Independent auditors report_1:~:NotMandatory:~:True:~:tw_cor_2016-09-30.xsd#tw_IndependentAuditorsReportAbstract:~::~:</t>
  </si>
  <si>
    <t>tw_cor_2016-09-30.xsd#tw_IndependentAuditorsReportAbstract</t>
  </si>
  <si>
    <t>tw_cor_2016-09-30.xsd#tw_AuditorsInformationAbstract</t>
  </si>
  <si>
    <t>tw_cor_2016-09-30.xsd#tw_AuditorsInformationLineItems</t>
  </si>
  <si>
    <t>Independent auditors report [abstract]</t>
  </si>
  <si>
    <t>Auditors information [abstract]</t>
  </si>
  <si>
    <t>Auditors information [line items]</t>
  </si>
  <si>
    <t>b72b0fef-70ad-4679-9483-bf28fb7d9c5b:~:Independent auditors report_2:~:NotMandatory:~:True:~:tw_cor_2016-09-30.xsd#tw_IndependentAuditorsReportAbstract::tw_cor_2016-09-30.xsd#tw_AuditorsInformationAbstract::tw_cor_2016-09-30.xsd#tw_AuditorsInformationLineItems:~::~:</t>
  </si>
  <si>
    <t>tw_cor_2016-09-30.xsd#tw_DetailsOfAuditorsSigningReportAbstract</t>
  </si>
  <si>
    <t>tw_cor_2016-09-30.xsd#tw_NameOfAuditorSigningReport</t>
  </si>
  <si>
    <t>tw_cor_2016-09-30.xsd#tw_RegistrationNumberOfAuditor</t>
  </si>
  <si>
    <t>tw_cor_2016-09-30.xsd#tw_DetailsOfAuditFirmAbstract</t>
  </si>
  <si>
    <t>tw_cor_2016-09-30.xsd#tw_NameOfAuditFirm</t>
  </si>
  <si>
    <t>tw_cor_2016-09-30.xsd#tw_RegistrationNumberOfAuditFirm</t>
  </si>
  <si>
    <t>tw_cor_2016-09-30.xsd#tw_ContactNumberOfAuditFirm</t>
  </si>
  <si>
    <t>tw_cor_2016-09-30.xsd#tw_AddressOfAuditFirm</t>
  </si>
  <si>
    <t>Details of auditors signing report [abstract]</t>
  </si>
  <si>
    <t>Name of auditor signing report</t>
  </si>
  <si>
    <t>Registration number of auditor</t>
  </si>
  <si>
    <t>Details of audit firm [abstract]</t>
  </si>
  <si>
    <t>Name of audit firm</t>
  </si>
  <si>
    <t>Registration number of audit firm</t>
  </si>
  <si>
    <t>Contact number of audit firm</t>
  </si>
  <si>
    <t>Address of audit firm</t>
  </si>
  <si>
    <t>tw_cor_2016-09-30.xsd#tw_AuditorsInformationTable::dei_core_2016-09-30.xsd#dei_LanguageAxis</t>
  </si>
  <si>
    <t>Primary auditor [member]</t>
  </si>
  <si>
    <t>Second primary auditor [member]</t>
  </si>
  <si>
    <t>Auditors [axis]</t>
  </si>
  <si>
    <t>tw_cor_2016-09-30.xsd#tw_AuditorsInformationTable::tw_cor_2016-09-30.xsd#tw_AuditorsAxis</t>
  </si>
  <si>
    <t>63a004a9-6b78-4046-b147-1f93a81648ce:~:Independent auditors report_3:~:NotMandatory:~:True:~:tw_cor_2016-09-30.xsd#tw_IndependentAuditorsReportAbstract:~::~:</t>
  </si>
  <si>
    <t>tw_cor_2016-09-30.xsd#tw_AuditorsReportAbstract</t>
  </si>
  <si>
    <t>tw_cor_2016-09-30.xsd#tw_AuditorsReportLineItems</t>
  </si>
  <si>
    <t>Auditors report [abstract]</t>
  </si>
  <si>
    <t>Auditors report [line items]</t>
  </si>
  <si>
    <t>3e011be0-f3ab-423e-9c4a-72b4c3fc8929:~:Independent auditors report_4:~:NotMandatory:~:True:~:tw_cor_2016-09-30.xsd#tw_IndependentAuditorsReportAbstract::tw_cor_2016-09-30.xsd#tw_AuditorsReportAbstract::tw_cor_2016-09-30.xsd#tw_AuditorsReportLineItems:~::~:</t>
  </si>
  <si>
    <t>tw_cor_2016-09-30.xsd#tw_DisclosuresOfAuditorsReportExplanatory</t>
  </si>
  <si>
    <t>tw_cor_2016-09-30.xsd#tw_ContentsOfAuditorsReportAbstract</t>
  </si>
  <si>
    <t>tw_cor_2016-09-30.xsd#tw_NatureOfAuditorsOpinion</t>
  </si>
  <si>
    <t>tw_cor_2016-09-30.xsd#tw_AuditorsOpinion</t>
  </si>
  <si>
    <t>tw_cor_2016-09-30.xsd#tw_BasisOfOpinion</t>
  </si>
  <si>
    <t>tw_cor_2016-09-30.xsd#tw_MaterialUncertaintyRelatedToGoingConcern</t>
  </si>
  <si>
    <t>tw_cor_2016-09-30.xsd#tw_EmphasisOfMatter</t>
  </si>
  <si>
    <t>tw_cor_2016-09-30.xsd#tw_KeyAuditMatters</t>
  </si>
  <si>
    <t>tw_cor_2016-09-30.xsd#tw_OtherMatters</t>
  </si>
  <si>
    <t>tw_cor_2016-09-30.xsd#tw_ResponsibilitiesOfManagementAndThoseChargedWithGovernanceForFinancialStatements</t>
  </si>
  <si>
    <t>tw_cor_2016-09-30.xsd#tw_AuditorsResponsibilitiesForAuditOfFinancialStatements</t>
  </si>
  <si>
    <t>tw_cor_2016-09-30.xsd#tw_ReportOnOtherLegalAndRegulatoryRequirements</t>
  </si>
  <si>
    <t>tw_cor_2016-09-30.xsd#tw_DateOfSigningAuditReportByAuditor</t>
  </si>
  <si>
    <t>tw_cor_2016-09-30.xsd#tw_AuditorsReportTable::dei_core_2016-09-30.xsd#dei_LanguageAxis::dei_core_2016-09-30.xsd#dei_EnglishMember</t>
  </si>
  <si>
    <t>tw_cor_2016-09-30.xsd#tw_AuditorsReportTable::dei_core_2016-09-30.xsd#dei_LanguageAxis::dei_core_2016-09-30.xsd#dei_ArabicMember</t>
  </si>
  <si>
    <t>Disclosures of auditors report [text block]</t>
  </si>
  <si>
    <t>Contents of auditors report [abstract]</t>
  </si>
  <si>
    <t>Nature of auditors opinion</t>
  </si>
  <si>
    <t>Auditors opinion</t>
  </si>
  <si>
    <t>Basis of opinion</t>
  </si>
  <si>
    <t>Material uncertainty related to going concern</t>
  </si>
  <si>
    <t>Emphasis of matter</t>
  </si>
  <si>
    <t>Key audit matters</t>
  </si>
  <si>
    <t>Other matters</t>
  </si>
  <si>
    <t>Responsibilities of management and those charged with governance for financial statements</t>
  </si>
  <si>
    <t>Auditors responsibilities for audit of financial statements</t>
  </si>
  <si>
    <t>Report on other legal and regulatory requirements</t>
  </si>
  <si>
    <t>Date of signing audit report by auditor</t>
  </si>
  <si>
    <t>tw_cor_2016-09-30.xsd#tw_AuditorsReportTable::dei_core_2016-09-30.xsd#dei_LanguageAxis</t>
  </si>
  <si>
    <t>35affde9-cde7-4e47-8df1-0d3f11666b6e:~:NotMandatory:~:True:~:http://www.tadawul.com.sa/tw-rep-oth/role/StatementOfFinancialPositionOrderOfLiquidity</t>
  </si>
  <si>
    <t>cab6665f-b673-4846-986b-84fc5723a430:~:Balance sheet - OrderOfLiq_1:~:NotMandatory:~:True:~:tw-sas_cor_2016-09-30.xsd#tw-sas_StatementOfFinancialPositionAbstract:~::~:</t>
  </si>
  <si>
    <t>#STDT#</t>
  </si>
  <si>
    <t>#ENDT#</t>
  </si>
  <si>
    <t>tw-sas_cor_2016-09-30.xsd#tw-sas_StatementOfFinancialPositionAbstract</t>
  </si>
  <si>
    <t>tw-sas_cor_2016-09-30.xsd#tw-sas_AssetsAbstract</t>
  </si>
  <si>
    <t>tw-sas_cor_2016-09-30.xsd#tw-sas_BankBalancesAndCash</t>
  </si>
  <si>
    <t>tw-sas_cor_2016-09-30.xsd#tw-sas_ShortTermDeposits</t>
  </si>
  <si>
    <t>tw-sas_cor_2016-09-30.xsd#tw-sas_FinancialAssets</t>
  </si>
  <si>
    <t>tw-sas_cor_2016-09-30.xsd#tw-sas_TradeAccountsReceivable</t>
  </si>
  <si>
    <t>tw-sas_cor_2016-09-30.xsd#tw-sas_LeaseReceivable</t>
  </si>
  <si>
    <t>tw-sas_cor_2016-09-30.xsd#tw-sas_RentReceivables</t>
  </si>
  <si>
    <t>tw-sas_cor_2016-09-30.xsd#tw-sas_AccruedIncome</t>
  </si>
  <si>
    <t>tw-sas_cor_2016-09-30.xsd#tw-sas_DueFromRelatedParties</t>
  </si>
  <si>
    <t>tw-sas_cor_2016-09-30.xsd#tw-sas_DerivativeFinancialInstrumentsAssets</t>
  </si>
  <si>
    <t>tw-sas_cor_2016-09-30.xsd#tw-sas_Inventories</t>
  </si>
  <si>
    <t>tw-sas_cor_2016-09-30.xsd#tw-sas_InventoryRealEstateProperties</t>
  </si>
  <si>
    <t>tw-sas_cor_2016-09-30.xsd#tw-sas_InvestmentsInAssociatesAndJointVentures</t>
  </si>
  <si>
    <t>tw-sas_cor_2016-09-30.xsd#tw-sas_InvestmentProperties</t>
  </si>
  <si>
    <t>tw-sas_cor_2016-09-30.xsd#tw-sas_InvestmentPropertyUnderConstruction</t>
  </si>
  <si>
    <t>tw-sas_cor_2016-09-30.xsd#tw-sas_PropertyPlantAndEquipment</t>
  </si>
  <si>
    <t>tw-sas_cor_2016-09-30.xsd#tw-sas_AssetsSubjectToFinanceLease</t>
  </si>
  <si>
    <t>tw-sas_cor_2016-09-30.xsd#tw-sas_ExplorationAndEvaluationAssets</t>
  </si>
  <si>
    <t>tw-sas_cor_2016-09-30.xsd#tw-sas_OilAndGasProperties</t>
  </si>
  <si>
    <t>tw-sas_cor_2016-09-30.xsd#tw-sas_MineProperties</t>
  </si>
  <si>
    <t>tw-sas_cor_2016-09-30.xsd#tw-sas_IntangibleAssetsOtherThanGoodwillNet</t>
  </si>
  <si>
    <t>tw-sas_cor_2016-09-30.xsd#tw-sas_Prepayments</t>
  </si>
  <si>
    <t>tw-sas_cor_2016-09-30.xsd#tw-sas_Goodwill</t>
  </si>
  <si>
    <t>tw-sas_cor_2016-09-30.xsd#tw-sas_DeferredTaxAssets</t>
  </si>
  <si>
    <t>tw-sas_cor_2016-09-30.xsd#tw-sas_OtherAssets</t>
  </si>
  <si>
    <t>tw-sas_cor_2016-09-30.xsd#tw-sas_AssetsClassifiedAsHeldForSaleDistribution</t>
  </si>
  <si>
    <t>tw-sas_cor_2016-09-30.xsd#tw-sas_Assets@http://www.xbrl.org/2003/role/totalLabel</t>
  </si>
  <si>
    <t>tw-sas_cor_2016-09-30.xsd#tw-sas_LiabilitiesAndEquityAbstract</t>
  </si>
  <si>
    <t>tw-sas_cor_2016-09-30.xsd#tw-sas_LiabilitiesAbstract</t>
  </si>
  <si>
    <t>tw-sas_cor_2016-09-30.xsd#tw-sas_DebtSecuritiesTermLoansBorrowingsAndSukuksInIssue</t>
  </si>
  <si>
    <t>tw-sas_cor_2016-09-30.xsd#tw-sas_MurabahasLiabilities@http://www.xbrl.org/2003/role/terseLabel</t>
  </si>
  <si>
    <t>tw-sas_cor_2016-09-30.xsd#tw-sas_TradeAccountsPayables</t>
  </si>
  <si>
    <t>tw-sas_cor_2016-09-30.xsd#tw-sas_OtherAccountsPayables</t>
  </si>
  <si>
    <t>tw-sas_cor_2016-09-30.xsd#tw-sas_AccruedExpenses</t>
  </si>
  <si>
    <t>tw-sas_cor_2016-09-30.xsd#tw-sas_DueToRelatedParties</t>
  </si>
  <si>
    <t>tw-sas_cor_2016-09-30.xsd#tw-sas_ZakatPayable</t>
  </si>
  <si>
    <t>tw-sas_cor_2016-09-30.xsd#tw-sas_IncomeTaxPayable</t>
  </si>
  <si>
    <t>tw-sas_cor_2016-09-30.xsd#tw-sas_DividendsPayable</t>
  </si>
  <si>
    <t>tw-sas_cor_2016-09-30.xsd#tw-sas_RoyaltiesPayable</t>
  </si>
  <si>
    <t>tw-sas_cor_2016-09-30.xsd#tw-sas_DerivativeFinancialInstrumentsLiabilities</t>
  </si>
  <si>
    <t>tw-sas_cor_2016-09-30.xsd#tw-sas_FinanceLeaseLiabilities</t>
  </si>
  <si>
    <t>tw-sas_cor_2016-09-30.xsd#tw-sas_Provisions</t>
  </si>
  <si>
    <t>tw-sas_cor_2016-09-30.xsd#tw-sas_EmployeesTerminalBenefits</t>
  </si>
  <si>
    <t>tw-sas_cor_2016-09-30.xsd#tw-sas_AdvancesFromCustomers</t>
  </si>
  <si>
    <t>tw-sas_cor_2016-09-30.xsd#tw-sas_GovernmentGrantsLiabilities@http://www.xbrl.org/2003/role/terseLabel</t>
  </si>
  <si>
    <t>tw-sas_cor_2016-09-30.xsd#tw-sas_DeferredRevenue</t>
  </si>
  <si>
    <t>tw-sas_cor_2016-09-30.xsd#tw-sas_DeferredTaxLiabilities</t>
  </si>
  <si>
    <t>tw-sas_cor_2016-09-30.xsd#tw-sas_OtherLiabilities</t>
  </si>
  <si>
    <t>tw-sas_cor_2016-09-30.xsd#tw-sas_LiabilityDirectlyAssociatedWithAssetsHeldForSaleDistribution</t>
  </si>
  <si>
    <t>tw-sas_cor_2016-09-30.xsd#tw-sas_Liabilities@http://www.xbrl.org/2003/role/totalLabel</t>
  </si>
  <si>
    <t>tw-sas_cor_2016-09-30.xsd#tw-sas_EquityAbstract</t>
  </si>
  <si>
    <t>tw-sas_cor_2016-09-30.xsd#tw-sas_ShareholdersEquityAbstract</t>
  </si>
  <si>
    <t>tw-sas_cor_2016-09-30.xsd#tw-sas_ShareCapital</t>
  </si>
  <si>
    <t>tw-sas_cor_2016-09-30.xsd#tw-sas_SharePremium</t>
  </si>
  <si>
    <t>tw-sas_cor_2016-09-30.xsd#tw-sas_TreasuryShares</t>
  </si>
  <si>
    <t>tw-sas_cor_2016-09-30.xsd#tw-sas_StatutoryReserve</t>
  </si>
  <si>
    <t>tw-sas_cor_2016-09-30.xsd#tw-sas_GeneralReserve</t>
  </si>
  <si>
    <t>tw-sas_cor_2016-09-30.xsd#tw-sas_RetainedEarnings@http://www.xbrl.org/2003/role/verboseLabel</t>
  </si>
  <si>
    <t>tw-sas_cor_2016-09-30.xsd#tw-sas_OtherReservesAbstract</t>
  </si>
  <si>
    <t>tw-sas_cor_2016-09-30.xsd#tw-sas_AssetRevaluationReserve</t>
  </si>
  <si>
    <t>tw-sas_cor_2016-09-30.xsd#tw-sas_ReserveForChangeInFairValueOfAvailableForSaleInvestments@http://www.xbrl.org/2003/role/terseLabel</t>
  </si>
  <si>
    <t>tw-sas_cor_2016-09-30.xsd#tw-sas_EmployeeShareBasedPlanReserve</t>
  </si>
  <si>
    <t>tw-sas_cor_2016-09-30.xsd#tw-sas_ReserveOfExchangeDifferencesOnTranslation</t>
  </si>
  <si>
    <t>tw-sas_cor_2016-09-30.xsd#tw-sas_CashFlowHedgeReserve</t>
  </si>
  <si>
    <t>tw-sas_cor_2016-09-30.xsd#tw-sas_ReserveOfDisposalGroupHeldForDistributionSale</t>
  </si>
  <si>
    <t>tw-sas_cor_2016-09-30.xsd#tw-sas_MiscellaneousOtherReserves</t>
  </si>
  <si>
    <t>tw-sas_cor_2016-09-30.xsd#tw-sas_OtherReserves@http://www.xbrl.org/2003/role/totalLabel</t>
  </si>
  <si>
    <t>tw-sas_cor_2016-09-30.xsd#tw-sas_EquityAttributableToOwnersOfParent</t>
  </si>
  <si>
    <t>tw-sas_cor_2016-09-30.xsd#tw-sas_NonControllingInterests</t>
  </si>
  <si>
    <t>tw-sas_cor_2016-09-30.xsd#tw-sas_Equity@http://www.xbrl.org/2003/role/totalLabel</t>
  </si>
  <si>
    <t>tw-sas_cor_2016-09-30.xsd#tw-sas_LiabilitiesAndEquity@http://www.xbrl.org/2003/role/totalLabel</t>
  </si>
  <si>
    <t>Statement of financial position [abstract]</t>
  </si>
  <si>
    <t>Assets [abstract]</t>
  </si>
  <si>
    <t>Bank balances and cash</t>
  </si>
  <si>
    <t>Short-term deposits</t>
  </si>
  <si>
    <t>Financial assets</t>
  </si>
  <si>
    <t>Trade accounts receivable</t>
  </si>
  <si>
    <t>Lease receivable</t>
  </si>
  <si>
    <t>Rent receivables</t>
  </si>
  <si>
    <t>Accrued income</t>
  </si>
  <si>
    <t>Due from related parties</t>
  </si>
  <si>
    <t>Derivative financial instruments, assets</t>
  </si>
  <si>
    <t>Inventories</t>
  </si>
  <si>
    <t>Inventory real estate properties</t>
  </si>
  <si>
    <t>Investments in associates and joint ventures</t>
  </si>
  <si>
    <t>Investment properties</t>
  </si>
  <si>
    <t>Investment property under construction</t>
  </si>
  <si>
    <t>Property, plant and equipment</t>
  </si>
  <si>
    <t>Assets subject to finance lease</t>
  </si>
  <si>
    <t>Exploration and evaluation assets</t>
  </si>
  <si>
    <t>Oil and gas properties</t>
  </si>
  <si>
    <t>Mine properties</t>
  </si>
  <si>
    <t>Intangible assets other than goodwill, net</t>
  </si>
  <si>
    <t>Prepayments</t>
  </si>
  <si>
    <t>Goodwill</t>
  </si>
  <si>
    <t>Deferred tax assets</t>
  </si>
  <si>
    <t>Other assets</t>
  </si>
  <si>
    <t>Assets classified as held for sale/ distribution</t>
  </si>
  <si>
    <t>Total assets</t>
  </si>
  <si>
    <t>Liabilities and equity [abstract]</t>
  </si>
  <si>
    <t>Liabilities [abstract]</t>
  </si>
  <si>
    <t>Debt securities, term loans, borrowings and sukuks in issue</t>
  </si>
  <si>
    <t>Murabahas</t>
  </si>
  <si>
    <t>Trade accounts payables</t>
  </si>
  <si>
    <t>Other accounts payables</t>
  </si>
  <si>
    <t>Accrued expenses</t>
  </si>
  <si>
    <t>Due to related parties</t>
  </si>
  <si>
    <t>Zakat payable</t>
  </si>
  <si>
    <t>Income tax payable</t>
  </si>
  <si>
    <t>Dividends payable</t>
  </si>
  <si>
    <t>Royalties payable</t>
  </si>
  <si>
    <t>Derivative financial instruments, liabilities</t>
  </si>
  <si>
    <t>Finance lease liabilities</t>
  </si>
  <si>
    <t>Provisions</t>
  </si>
  <si>
    <t>Employees' terminal benefits</t>
  </si>
  <si>
    <t>Advances from customers</t>
  </si>
  <si>
    <t>Government grants</t>
  </si>
  <si>
    <t>Deferred revenue</t>
  </si>
  <si>
    <t>Deferred tax liabilities</t>
  </si>
  <si>
    <t>Other liabilities</t>
  </si>
  <si>
    <t>Liability directly associated with assets held for sale/ distribution</t>
  </si>
  <si>
    <t>Total liabilities</t>
  </si>
  <si>
    <t>Equity [abstract]</t>
  </si>
  <si>
    <t>Shareholder's equity [abstract]</t>
  </si>
  <si>
    <t>Share capital</t>
  </si>
  <si>
    <t>Share premium</t>
  </si>
  <si>
    <t>Treasury shares</t>
  </si>
  <si>
    <t>Statutory Reserve</t>
  </si>
  <si>
    <t>General Reserve</t>
  </si>
  <si>
    <t>Retained earnings (accumulated losses)</t>
  </si>
  <si>
    <t>Other reserves [abstract]</t>
  </si>
  <si>
    <t>Asset revaluation reserve</t>
  </si>
  <si>
    <t>Available-for-sale reserve</t>
  </si>
  <si>
    <t>Employee share based plan reserve</t>
  </si>
  <si>
    <t>Reserve of exchange differences on translation</t>
  </si>
  <si>
    <t>Cash flow hedge reserve</t>
  </si>
  <si>
    <t>Reserve of disposal group held for distribution/ sale</t>
  </si>
  <si>
    <t>Miscellaneous other reserves</t>
  </si>
  <si>
    <t>Total other reserves</t>
  </si>
  <si>
    <t>Equity attributable to owners of parent</t>
  </si>
  <si>
    <t>Non-controlling interests</t>
  </si>
  <si>
    <t>Total equity</t>
  </si>
  <si>
    <t>Total liabilities and equity</t>
  </si>
  <si>
    <t>5b9e052a-6d89-47f8-a479-974e9bdd4479:~:NotMandatory:~:True:~:http://www.tadawul.com.sa/tw-rep-oth/role/StatementOfFinancialPositionCurrentNonCurrent</t>
  </si>
  <si>
    <t>ce4a802a-c9cd-440e-b1aa-f9156586e421:~:Balance sheet - CurNonCur_1:~:NotMandatory:~:True:~:tw-sas_cor_2016-09-30.xsd#tw-sas_StatementOfFinancialPositionAbstract:~::~:</t>
  </si>
  <si>
    <t>tw-sas_cor_2016-09-30.xsd#tw-sas_CurrentAssetsAbstract</t>
  </si>
  <si>
    <t>tw-sas_cor_2016-09-30.xsd#tw-sas_FinancialAssetsCurrent</t>
  </si>
  <si>
    <t>tw-sas_cor_2016-09-30.xsd#tw-sas_LeaseReceivableCurrent</t>
  </si>
  <si>
    <t>tw-sas_cor_2016-09-30.xsd#tw-sas_OtherReceivables</t>
  </si>
  <si>
    <t>tw-sas_cor_2016-09-30.xsd#tw-sas_DerivativeFinancialInstrumentsAssetsCurrent</t>
  </si>
  <si>
    <t>tw-sas_cor_2016-09-30.xsd#tw-sas_OtherCurrentAssets</t>
  </si>
  <si>
    <t>tw-sas_cor_2016-09-30.xsd#tw-sas_CurrentAssetsBeforeOtherAdjustments@http://www.xbrl.org/2003/role/terseLabel</t>
  </si>
  <si>
    <t>tw-sas_cor_2016-09-30.xsd#tw-sas_AssetsClassifiedAsHeldForSaleDistribution@http://www.xbrl.org/2003/role/terseLabel</t>
  </si>
  <si>
    <t>tw-sas_cor_2016-09-30.xsd#tw-sas_CurrentAssets@http://www.xbrl.org/2003/role/totalLabel</t>
  </si>
  <si>
    <t>tw-sas_cor_2016-09-30.xsd#tw-sas_NonCurrentAssetsAbstract</t>
  </si>
  <si>
    <t>tw-sas_cor_2016-09-30.xsd#tw-sas_FinancialAssetsNonCurrent</t>
  </si>
  <si>
    <t>tw-sas_cor_2016-09-30.xsd#tw-sas_LeaseReceivableNonCurrent</t>
  </si>
  <si>
    <t>tw-sas_cor_2016-09-30.xsd#tw-sas_DerivativeFinancialInstrumentsAssetsNonCurrent</t>
  </si>
  <si>
    <t>tw-sas_cor_2016-09-30.xsd#tw-sas_OtherNonCurrentAssets</t>
  </si>
  <si>
    <t>tw-sas_cor_2016-09-30.xsd#tw-sas_NonCurrentAssets@http://www.xbrl.org/2003/role/totalLabel</t>
  </si>
  <si>
    <t>tw-sas_cor_2016-09-30.xsd#tw-sas_CurrentLiabilitiesAbstract</t>
  </si>
  <si>
    <t>tw-sas_cor_2016-09-30.xsd#tw-sas_CurrentPortionOfLongTermLoans</t>
  </si>
  <si>
    <t>tw-sas_cor_2016-09-30.xsd#tw-sas_ShortTermBorrowings</t>
  </si>
  <si>
    <t>tw-sas_cor_2016-09-30.xsd#tw-sas_BankOverdraft</t>
  </si>
  <si>
    <t>tw-sas_cor_2016-09-30.xsd#tw-sas_FinanceLeaseLiabilitiesCurrent@http://www.xbrl.org/2003/role/terseLabel</t>
  </si>
  <si>
    <t>tw-sas_cor_2016-09-30.xsd#tw-sas_GovernmentGrantsLiabilitiesCurrent@http://www.xbrl.org/2003/role/terseLabel</t>
  </si>
  <si>
    <t>tw-sas_cor_2016-09-30.xsd#tw-sas_DeferredRevenueCurrent</t>
  </si>
  <si>
    <t>tw-sas_cor_2016-09-30.xsd#tw-sas_ProvisionsCurrent</t>
  </si>
  <si>
    <t>tw-sas_cor_2016-09-30.xsd#tw-sas_DerivativeFinancialInstrumentsLiabilitiesCurrent</t>
  </si>
  <si>
    <t>tw-sas_cor_2016-09-30.xsd#tw-sas_MurabahasLiabilitiesCurrent@http://www.xbrl.org/2003/role/terseLabel</t>
  </si>
  <si>
    <t>tw-sas_cor_2016-09-30.xsd#tw-sas_OtherCurrentLiabilities</t>
  </si>
  <si>
    <t>tw-sas_cor_2016-09-30.xsd#tw-sas_CurrentLiabilitiesBeforeOtherAdjustments@http://www.xbrl.org/2003/role/terseLabel</t>
  </si>
  <si>
    <t>tw-sas_cor_2016-09-30.xsd#tw-sas_CurrentLiabilities@http://www.xbrl.org/2003/role/totalLabel</t>
  </si>
  <si>
    <t>tw-sas_cor_2016-09-30.xsd#tw-sas_NonCurrentLiabilitiesAbstract</t>
  </si>
  <si>
    <t>tw-sas_cor_2016-09-30.xsd#tw-sas_LongTermAccountsPayable</t>
  </si>
  <si>
    <t>tw-sas_cor_2016-09-30.xsd#tw-sas_FinanceLeaseLiabilitiesNonCurrent@http://www.xbrl.org/2003/role/terseLabel</t>
  </si>
  <si>
    <t>tw-sas_cor_2016-09-30.xsd#tw-sas_GovernmentGrantsLiabilitiesNonCurrent@http://www.xbrl.org/2003/role/terseLabel</t>
  </si>
  <si>
    <t>tw-sas_cor_2016-09-30.xsd#tw-sas_ProvisionsNonCurrent</t>
  </si>
  <si>
    <t>tw-sas_cor_2016-09-30.xsd#tw-sas_DeferredRevenueNonCurrent</t>
  </si>
  <si>
    <t>tw-sas_cor_2016-09-30.xsd#tw-sas_DerivativeFinancialInstrumentsLiabilitiesNonCurrent</t>
  </si>
  <si>
    <t>tw-sas_cor_2016-09-30.xsd#tw-sas_MurabahasLiabilitiesNonCurrent@http://www.xbrl.org/2003/role/terseLabel</t>
  </si>
  <si>
    <t>tw-sas_cor_2016-09-30.xsd#tw-sas_OtherNonCurrentLiabilities</t>
  </si>
  <si>
    <t>tw-sas_cor_2016-09-30.xsd#tw-sas_NonCurrentLiabilities@http://www.xbrl.org/2003/role/totalLabel</t>
  </si>
  <si>
    <t>Current assets [abstract]</t>
  </si>
  <si>
    <t>Financial assets, current</t>
  </si>
  <si>
    <t>Lease receivable, current</t>
  </si>
  <si>
    <t>Other receivables</t>
  </si>
  <si>
    <t>Derivative financial instruments/ assets, current</t>
  </si>
  <si>
    <t>Other current assets</t>
  </si>
  <si>
    <t>Total</t>
  </si>
  <si>
    <t>Asset held for distribution/ sale</t>
  </si>
  <si>
    <t>Total current assets</t>
  </si>
  <si>
    <t>Non-current assets [abstract]</t>
  </si>
  <si>
    <t>Financial assets, non-current</t>
  </si>
  <si>
    <t>Lease receivable, non current</t>
  </si>
  <si>
    <t>Derivative financial instruments/ assets, non-current</t>
  </si>
  <si>
    <t>Other non-current assets</t>
  </si>
  <si>
    <t>Total non-current assets</t>
  </si>
  <si>
    <t>Current liabilities [abstract]</t>
  </si>
  <si>
    <t>Current portion of long term loans</t>
  </si>
  <si>
    <t>Short term borrowings</t>
  </si>
  <si>
    <t>Bank overdraft</t>
  </si>
  <si>
    <t>Finance lease, current</t>
  </si>
  <si>
    <t>Deferred revenue, current</t>
  </si>
  <si>
    <t>Provisions, current</t>
  </si>
  <si>
    <t>Derivative financial instruments/ liabilities, current</t>
  </si>
  <si>
    <t>Murabahas, current</t>
  </si>
  <si>
    <t>Other current liabilities</t>
  </si>
  <si>
    <t>Total current liabilities</t>
  </si>
  <si>
    <t>Non-current liabilities [abstract]</t>
  </si>
  <si>
    <t>Long term accounts payable</t>
  </si>
  <si>
    <t>Finance leases, non-current</t>
  </si>
  <si>
    <t>Provisions, non-current</t>
  </si>
  <si>
    <t>Deferred revenue, non-current</t>
  </si>
  <si>
    <t>Derivative financial instruments/ liabilities, non-current</t>
  </si>
  <si>
    <t>Murabahas, non-current</t>
  </si>
  <si>
    <t>Other non-current liabilities</t>
  </si>
  <si>
    <t>Total non-current liabilities</t>
  </si>
  <si>
    <t>8717c708-0af3-46dd-8b48-810df1e1ca35:~:NotMandatory:~:True:~:http://www.tadawul.com.sa/tw-rep-oth/role/StatementOfIncomeNatureOfExpense</t>
  </si>
  <si>
    <t>30f76c8f-7fcc-4cf5-9611-82ec1d3fc987:~:Statement of income - Nature_1:~:NotMandatory:~:True:~:tw-sas_cor_2016-09-30.xsd#tw-sas_StatementOfIncomeAbstract:~::~:</t>
  </si>
  <si>
    <t>tw-sas_cor_2016-09-30.xsd#tw-sas_StatementOfIncomeAbstract</t>
  </si>
  <si>
    <t>tw-sas_cor_2016-09-30.xsd#tw-sas_ProfitLossAbstract</t>
  </si>
  <si>
    <t>tw-sas_cor_2016-09-30.xsd#tw-sas_ProfitLossFromContinuingOperationsAbstract@http://www.xbrl.org/2003/role/terseLabel</t>
  </si>
  <si>
    <t>tw-sas_cor_2016-09-30.xsd#tw-sas_RevenueAbstract</t>
  </si>
  <si>
    <t>tw-sas_cor_2016-09-30.xsd#tw-sas_IncomeFromSalesOfGoods@http://www.xbrl.org/2003/role/terseLabel</t>
  </si>
  <si>
    <t>tw-sas_cor_2016-09-30.xsd#tw-sas_IncomeFromRenderingOfServices@http://www.xbrl.org/2003/role/terseLabel</t>
  </si>
  <si>
    <t>tw-sas_cor_2016-09-30.xsd#tw-sas_RentalIncome</t>
  </si>
  <si>
    <t>tw-sas_cor_2016-09-30.xsd#tw-sas_Revenue@http://www.xbrl.org/2003/role/totalLabel</t>
  </si>
  <si>
    <t>tw-sas_cor_2016-09-30.xsd#tw-sas_OtherOperatingIncome</t>
  </si>
  <si>
    <t>tw-sas_cor_2016-09-30.xsd#tw-sas_ChangesInInventoriesOfFinishedGoodsAndWorkInProgress</t>
  </si>
  <si>
    <t>tw-sas_cor_2016-09-30.xsd#tw-sas_RawMaterialsAndConsumablesUsed</t>
  </si>
  <si>
    <t>tw-sas_cor_2016-09-30.xsd#tw-sas_EmployeeBenefitsExpense</t>
  </si>
  <si>
    <t>tw-sas_cor_2016-09-30.xsd#tw-sas_DepreciationAndAmortisation</t>
  </si>
  <si>
    <t>tw-sas_cor_2016-09-30.xsd#tw-sas_ImpairmentLossOfNonCurrentAssetsRecognisedInProfitOrLoss@http://www.xbrl.org/2003/role/terseLabel</t>
  </si>
  <si>
    <t>tw-sas_cor_2016-09-30.xsd#tw-sas_OtherOperatingExpenses</t>
  </si>
  <si>
    <t>tw-sas_cor_2016-09-30.xsd#tw-sas_FinanceCosts</t>
  </si>
  <si>
    <t>tw-sas_cor_2016-09-30.xsd#tw-sas_FinanceIncome</t>
  </si>
  <si>
    <t>tw-sas_cor_2016-09-30.xsd#tw-sas_ShareOfProfitLossOfAssociatesAndJointVenturesAccountedForUsingEquityMethod@http://www.xbrl.org/2003/role/terseLabel</t>
  </si>
  <si>
    <t>tw-sas_cor_2016-09-30.xsd#tw-sas_OtherIncome</t>
  </si>
  <si>
    <t>tw-sas_cor_2016-09-30.xsd#tw-sas_OtherExpenseByNature@http://www.xbrl.org/2003/role/terseLabel</t>
  </si>
  <si>
    <t>tw-sas_cor_2016-09-30.xsd#tw-sas_ProfitLossFromContinuingOperationsBeforeZakatAndIncomeTax@http://www.xbrl.org/2003/role/totalLabel</t>
  </si>
  <si>
    <t>tw-sas_cor_2016-09-30.xsd#tw-sas_ZakatExpensesOnContinuingOperationsForPeriod</t>
  </si>
  <si>
    <t>tw-sas_cor_2016-09-30.xsd#tw-sas_IncomeTaxExpenseContinuingOperations@http://www.xbrl.org/2003/role/terseLabel</t>
  </si>
  <si>
    <t>tw-sas_cor_2016-09-30.xsd#tw-sas_ProfitLossFromContinuingOperations@http://www.xbrl.org/2003/role/totalLabel</t>
  </si>
  <si>
    <t>tw-sas_cor_2016-09-30.xsd#tw-sas_ProfitLossFromDiscontinuedOperationsAbstract@http://www.xbrl.org/2003/role/terseLabel</t>
  </si>
  <si>
    <t>tw-sas_cor_2016-09-30.xsd#tw-sas_ProfitLossFromDiscontinuedOperationsBeforeZakatAndIncomeTax@http://www.xbrl.org/2003/role/terseLabel</t>
  </si>
  <si>
    <t>tw-sas_cor_2016-09-30.xsd#tw-sas_ZakatExpensesOnDiscontinuedOperationsForPeriod</t>
  </si>
  <si>
    <t>tw-sas_cor_2016-09-30.xsd#tw-sas_TaxExpenseIncomeDiscontinuingOperations@http://www.xbrl.org/2003/role/terseLabel</t>
  </si>
  <si>
    <t>tw-sas_cor_2016-09-30.xsd#tw-sas_ProfitLossFromDiscontinuedOperations@http://www.xbrl.org/2003/role/totalLabel</t>
  </si>
  <si>
    <t>tw-sas_cor_2016-09-30.xsd#tw-sas_ProfitLoss@http://www.xbrl.org/2003/role/totalLabel</t>
  </si>
  <si>
    <t>tw-sas_cor_2016-09-30.xsd#tw-sas_ProfitLossAttributableToAbstract</t>
  </si>
  <si>
    <t>tw-sas_cor_2016-09-30.xsd#tw-sas_ProfitLossAttributableToOrdinaryEquityHoldersOfParentEntity@http://www.xbrl.org/2003/role/terseLabel</t>
  </si>
  <si>
    <t>tw-sas_cor_2016-09-30.xsd#tw-sas_ProfitLossAttributableToNoncontrollingInterests</t>
  </si>
  <si>
    <t>tw-sas_cor_2016-09-30.xsd#tw-sas_EarningsPerShareAbstract</t>
  </si>
  <si>
    <t>tw-sas_cor_2016-09-30.xsd#tw-sas_BasicEarningsPerShareAbstract@http://www.xbrl.org/2003/role/terseLabel</t>
  </si>
  <si>
    <t>tw-sas_cor_2016-09-30.xsd#tw-sas_BasicEarningsLossPerShareFromContinuingOperations</t>
  </si>
  <si>
    <t>tw-sas_cor_2016-09-30.xsd#tw-sas_BasicEarningsLossPerShareFromDiscontinuedOperations</t>
  </si>
  <si>
    <t>tw-sas_cor_2016-09-30.xsd#tw-sas_BasicEarningsLossPerShare@http://www.xbrl.org/2003/role/totalLabel</t>
  </si>
  <si>
    <t>tw-sas_cor_2016-09-30.xsd#tw-sas_DilutedEarningsPerShareAbstract@http://www.xbrl.org/2003/role/terseLabel</t>
  </si>
  <si>
    <t>tw-sas_cor_2016-09-30.xsd#tw-sas_DilutedEarningsLossPerShareFromContinuingOperations</t>
  </si>
  <si>
    <t>tw-sas_cor_2016-09-30.xsd#tw-sas_DilutedEarningsLossPerShareFromDiscontinuedOperations</t>
  </si>
  <si>
    <t>tw-sas_cor_2016-09-30.xsd#tw-sas_DilutedEarningsLossPerShare@http://www.xbrl.org/2003/role/totalLabel</t>
  </si>
  <si>
    <t>tw-sas_cor_2016-09-30.xsd#tw-sas_WeightedAverageShares</t>
  </si>
  <si>
    <t>tw-sas_cor_2016-09-30.xsd#tw-sas_ShareClosingPriceAtTheLastTradingDayOfPeriod@http://www.xbrl.org/2003/role/verboseLabel</t>
  </si>
  <si>
    <t>Statement of income [abstract]</t>
  </si>
  <si>
    <t>Profit (loss) [abstract]</t>
  </si>
  <si>
    <t>Continuing operations [abstract]</t>
  </si>
  <si>
    <t>Revenue [abstract]</t>
  </si>
  <si>
    <t>Sales of goods</t>
  </si>
  <si>
    <t>Rendering of services</t>
  </si>
  <si>
    <t>Rental income</t>
  </si>
  <si>
    <t>Total revenue</t>
  </si>
  <si>
    <t>Other operating income</t>
  </si>
  <si>
    <t>Changes in inventories of finished goods and work in progress</t>
  </si>
  <si>
    <t>Raw materials and consumables used</t>
  </si>
  <si>
    <t>Employee benefits expense</t>
  </si>
  <si>
    <t>Depreciation and amortisation</t>
  </si>
  <si>
    <t>Impairment of non-current assets</t>
  </si>
  <si>
    <t>Other operating expenses</t>
  </si>
  <si>
    <t>Finance costs</t>
  </si>
  <si>
    <t>Finance income</t>
  </si>
  <si>
    <t>Share of profit (loss) of joint ventures and associates</t>
  </si>
  <si>
    <t>Other income</t>
  </si>
  <si>
    <t>Other expenses</t>
  </si>
  <si>
    <t>Profit (loss) before zakat and income tax from continuing operations</t>
  </si>
  <si>
    <t>Zakat expenses on continuing operations for period</t>
  </si>
  <si>
    <t>Income tax on continuing operations for period</t>
  </si>
  <si>
    <t>Profit (loss) for period from continuing operations</t>
  </si>
  <si>
    <t>Discontinued operations [abstract]</t>
  </si>
  <si>
    <t>Profit (loss) before zakat and income tax from discontinued operations</t>
  </si>
  <si>
    <t>Zakat expenses on discontinued operations for period</t>
  </si>
  <si>
    <t>Income tax on discontinued operations for period</t>
  </si>
  <si>
    <t>Profit (loss) for period from discontinued operations</t>
  </si>
  <si>
    <t>Profit (loss) for period</t>
  </si>
  <si>
    <t>Profit (loss), attributable to [abstract]</t>
  </si>
  <si>
    <t>Profit (loss), attributable to equity holders of parent company</t>
  </si>
  <si>
    <t>Profit (loss), attributable to non-controlling interests</t>
  </si>
  <si>
    <t>Earnings per share [abstract]</t>
  </si>
  <si>
    <t>Basic earnings (loss) per share [abstract]</t>
  </si>
  <si>
    <t>Basic earnings (loss) per share from continuing operations</t>
  </si>
  <si>
    <t>Basic earnings (loss) per share from discontinued operations</t>
  </si>
  <si>
    <t>Total basic earnings (loss) per share</t>
  </si>
  <si>
    <t>Diluted earnings (loss) per share [abstract]</t>
  </si>
  <si>
    <t>Diluted earnings (loss) per share from continuing operations</t>
  </si>
  <si>
    <t>Diluted earnings (loss) per share from discontinued operations</t>
  </si>
  <si>
    <t>Total diluted earnings (loss) per share</t>
  </si>
  <si>
    <t>7aa573fd-f425-4db4-9a14-d69274ad47df:~:NotMandatory:~:True:~:http://www.tadawul.com.sa/tw-rep-oth/role/StatementOfIncomeFunctionOfExpense</t>
  </si>
  <si>
    <t>462257f0-f1f1-42b0-85de-24a295ed0ea6:~:Statement of income - Function_1:~:NotMandatory:~:True:~:tw-sas_cor_2016-09-30.xsd#tw-sas_StatementOfIncomeAbstract:~::~:</t>
  </si>
  <si>
    <t>tw-sas_cor_2016-09-30.xsd#tw-sas_ProfitLossFromOperatingActivitiesAbstract@http://www.xbrl.org/2003/role/terseLabel</t>
  </si>
  <si>
    <t>tw-sas_cor_2016-09-30.xsd#tw-sas_OperatingIncomeAbstract</t>
  </si>
  <si>
    <t>tw-sas_cor_2016-09-30.xsd#tw-sas_GrossProfitLossAbstract</t>
  </si>
  <si>
    <t>tw-sas_cor_2016-09-30.xsd#tw-sas_Revenue</t>
  </si>
  <si>
    <t>tw-sas_cor_2016-09-30.xsd#tw-sas_CostOfSales</t>
  </si>
  <si>
    <t>tw-sas_cor_2016-09-30.xsd#tw-sas_GrossProfit@http://www.xbrl.org/2009/role/netLabel</t>
  </si>
  <si>
    <t>tw-sas_cor_2016-09-30.xsd#tw-sas_OperatingIncome@http://www.xbrl.org/2003/role/totalLabel</t>
  </si>
  <si>
    <t>tw-sas_cor_2016-09-30.xsd#tw-sas_OperatingExpensesAbstract</t>
  </si>
  <si>
    <t>tw-sas_cor_2016-09-30.xsd#tw-sas_SellingAndDistributionExpenses</t>
  </si>
  <si>
    <t>tw-sas_cor_2016-09-30.xsd#tw-sas_GeneralAndAdministrativeExpenses</t>
  </si>
  <si>
    <t>tw-sas_cor_2016-09-30.xsd#tw-sas_OtherOperatingExpensesByFunction@http://www.xbrl.org/2003/role/terseLabel</t>
  </si>
  <si>
    <t>tw-sas_cor_2016-09-30.xsd#tw-sas_OperatingExpensesByFunction@http://www.xbrl.org/2003/role/totalLabel</t>
  </si>
  <si>
    <t>tw-sas_cor_2016-09-30.xsd#tw-sas_ProfitLossFromOperatingActivities@http://www.xbrl.org/2003/role/totalLabel</t>
  </si>
  <si>
    <t>tw-sas_cor_2016-09-30.xsd#tw-sas_OtherIncomeExpenseNetByFunction@http://www.xbrl.org/2003/role/terseLabel</t>
  </si>
  <si>
    <t>Operating profit (loss) [abstract]</t>
  </si>
  <si>
    <t>Operating income [abstract]</t>
  </si>
  <si>
    <t>Gross profit (loss) [abstract]</t>
  </si>
  <si>
    <t>Revenue</t>
  </si>
  <si>
    <t>Cost of sales</t>
  </si>
  <si>
    <t>Gross profit (loss)</t>
  </si>
  <si>
    <t>Total operating income</t>
  </si>
  <si>
    <t>Operating expenses [abstract]</t>
  </si>
  <si>
    <t>Selling and distribution expenses</t>
  </si>
  <si>
    <t>General and administrative expenses</t>
  </si>
  <si>
    <t>Total operating expenses</t>
  </si>
  <si>
    <t>Operating profit (loss)</t>
  </si>
  <si>
    <t>Other income (expenses), net</t>
  </si>
  <si>
    <t>068531cf-4b9a-4abc-87d2-d35a8a79f315:~:NotMandatory:~:True:~:http://www.tadawul.com.sa/tw-rep-oth/role/StatementOfOtherComprehensiveIncomeBeforeTax</t>
  </si>
  <si>
    <t>e8d8cf5f-760d-493c-b067-a0dfa14fce75:~:Statement comprehensive income_1:~:NotMandatory:~:True:~:tw-sas_cor_2016-09-30.xsd#tw-sas_StatementOfOtherComprehensiveIncomeBeforeTaxAbstract:~::~:</t>
  </si>
  <si>
    <t>tw-sas_cor_2016-09-30.xsd#tw-sas_StatementOfOtherComprehensiveIncomeBeforeTaxAbstract</t>
  </si>
  <si>
    <t>tw-sas_cor_2016-09-30.xsd#tw-sas_StatementOfComprehensiveIncomeAbstract</t>
  </si>
  <si>
    <t>tw-sas_cor_2016-09-30.xsd#tw-sas_ProfitLoss@http://www.xbrl.org/2003/role/verboseLabel</t>
  </si>
  <si>
    <t>tw-sas_cor_2016-09-30.xsd#tw-sas_OtherComprehensiveIncomeAbstract</t>
  </si>
  <si>
    <t>tw-sas_cor_2016-09-30.xsd#tw-sas_ComponentsOfOtherComprehensiveIncomeThatWillNotBeReclassifiedToProfitOrLossBeforeTaxAbstract@http://www.xbrl.org/2003/role/terseLabel</t>
  </si>
  <si>
    <t>tw-sas_cor_2016-09-30.xsd#tw-sas_OtherComprehensiveIncomeBeforeTaxGainsLossesOnRevaluationOfPropertyPlantAndEquipment@http://www.xbrl.org/2003/role/terseLabel</t>
  </si>
  <si>
    <t>tw-sas_cor_2016-09-30.xsd#tw-sas_ShareOfOtherComprehensiveIncomeOfAssociatesAndJointVenturesAccountedForUsingEquityMethodThatWillNotBeReclassifiedToProfitOrLossBeforeTax@http://www.xbrl.org/2003/role/terseLabel</t>
  </si>
  <si>
    <t>tw-sas_cor_2016-09-30.xsd#tw-sas_OtherComprehensiveIncomeBeforeTaxRemeasurementGainsLossesOnDefinedBenefitPensionPlans@http://www.xbrl.org/2003/role/terseLabel</t>
  </si>
  <si>
    <t>tw-sas_cor_2016-09-30.xsd#tw-sas_OtherComprehensiveIncomeBeforeTaxGainsLossesThatWillNotBeReclassifiedToProfitOrLoss@http://www.xbrl.org/2003/role/terseLabel</t>
  </si>
  <si>
    <t>tw-sas_cor_2016-09-30.xsd#tw-sas_OtherComprehensiveIncomeThatWillNotBeReclassifiedToProfitOrLossNetOfTax@http://www.xbrl.org/2003/role/totalLabel</t>
  </si>
  <si>
    <t>tw-sas_cor_2016-09-30.xsd#tw-sas_ComponentsOfOtherComprehensiveIncomeThatWillBeReclassifiedToProfitOrLossBeforeTaxAbstract@http://www.xbrl.org/2003/role/terseLabel</t>
  </si>
  <si>
    <t>tw-sas_cor_2016-09-30.xsd#tw-sas_ShareOfOtherComprehensiveIncomeOfAssociatesAndJointVenturesAccountedForUsingEquityMethodThatWillBeReclassifiedToProfitOrLossBeforeTax@http://www.xbrl.org/2003/role/terseLabel</t>
  </si>
  <si>
    <t>tw-sas_cor_2016-09-30.xsd#tw-sas_ExchangeDifferencesOnTranslationAbstract@http://www.xbrl.org/2003/role/terseLabel</t>
  </si>
  <si>
    <t>tw-sas_cor_2016-09-30.xsd#tw-sas_GainsLossesOnExchangeDifferencesOnTranslationOfForeignOperationsBeforeTax@http://www.xbrl.org/2003/role/terseLabel</t>
  </si>
  <si>
    <t>tw-sas_cor_2016-09-30.xsd#tw-sas_IncomeTaxRelatingToExchangeDifferencesOnTranslationOfForeignOperations@http://www.xbrl.org/2003/role/terseLabel</t>
  </si>
  <si>
    <t>tw-sas_cor_2016-09-30.xsd#tw-sas_ReclassificationAdjustmentsOnExchangeDifferencesOnTranslationBeforeTax@http://www.xbrl.org/2003/role/terseLabel</t>
  </si>
  <si>
    <t>tw-sas_cor_2016-09-30.xsd#tw-sas_OtherComprehensiveIncomeBeforeTaxExchangeDifferencesOnTranslation@http://www.xbrl.org/2003/role/terseLabel</t>
  </si>
  <si>
    <t>tw-sas_cor_2016-09-30.xsd#tw-sas_OtherComprehensiveIncomeNetOfTaxExchangeDifferencesOnTranslation@http://www.xbrl.org/2003/role/totalLabel</t>
  </si>
  <si>
    <t>tw-sas_cor_2016-09-30.xsd#tw-sas_CashFlowHedgesAbstract</t>
  </si>
  <si>
    <t>tw-sas_cor_2016-09-30.xsd#tw-sas_GainsLossesOnCashFlowHedgesBeforeTax@http://www.xbrl.org/2003/role/terseLabel</t>
  </si>
  <si>
    <t>tw-sas_cor_2016-09-30.xsd#tw-sas_IncomeTaxRelatingToCashFlowHedgesOfOtherComprehensiveIncome@http://www.xbrl.org/2003/role/terseLabel</t>
  </si>
  <si>
    <t>tw-sas_cor_2016-09-30.xsd#tw-sas_ReclassificationAdjustmentsOnCashFlowHedgesBeforeTax@http://www.xbrl.org/2003/role/terseLabel</t>
  </si>
  <si>
    <t>tw-sas_cor_2016-09-30.xsd#tw-sas_OtherComprehensiveIncomeBeforeTaxCashFlowHedges@http://www.xbrl.org/2003/role/terseLabel</t>
  </si>
  <si>
    <t>tw-sas_cor_2016-09-30.xsd#tw-sas_OtherComprehensiveIncomeNetOfTaxCashFlowHedges@http://www.xbrl.org/2003/role/totalLabel</t>
  </si>
  <si>
    <t>tw-sas_cor_2016-09-30.xsd#tw-sas_AvailableForSaleFinancialAssetsAbstract</t>
  </si>
  <si>
    <t>tw-sas_cor_2016-09-30.xsd#tw-sas_GainsLossesOnRemeasuringAvailableForSaleFinancialAssetsBeforeTax@http://www.xbrl.org/2003/role/terseLabel</t>
  </si>
  <si>
    <t>tw-sas_cor_2016-09-30.xsd#tw-sas_IncomeTaxRelatingToAvailableForSaleFinancialAssetsOfOtherComprehensiveIncome@http://www.xbrl.org/2003/role/terseLabel</t>
  </si>
  <si>
    <t>tw-sas_cor_2016-09-30.xsd#tw-sas_ReclassificationAdjustmentsOnAvailableForSaleFinancialAssetsDueToSaleBeforeTax@http://www.xbrl.org/2003/role/terseLabel</t>
  </si>
  <si>
    <t>tw-sas_cor_2016-09-30.xsd#tw-sas_ReclassificationAdjustmentsOnAvailableForSaleFinancialAssetsDueToImpairmentBeforeTax@http://www.xbrl.org/2003/role/terseLabel</t>
  </si>
  <si>
    <t>tw-sas_cor_2016-09-30.xsd#tw-sas_OtherComprehensiveIncomeBeforeTaxAvailableForSaleFinancialAssets@http://www.xbrl.org/2003/role/terseLabel</t>
  </si>
  <si>
    <t>tw-sas_cor_2016-09-30.xsd#tw-sas_OtherComprehensiveIncomeNetOfTaxAvailableForSaleFinancialAssets@http://www.xbrl.org/2003/role/totalLabel</t>
  </si>
  <si>
    <t>tw-sas_cor_2016-09-30.xsd#tw-sas_HedgesOfNetInvestmentInForeignOperationsAbstract</t>
  </si>
  <si>
    <t>tw-sas_cor_2016-09-30.xsd#tw-sas_GainsLossesOnHedgesOfNetInvestmentsInForeignOperationsBeforeTax@http://www.xbrl.org/2003/role/terseLabel</t>
  </si>
  <si>
    <t>tw-sas_cor_2016-09-30.xsd#tw-sas_IncomeTaxRelatingToHedgesOfNetInvestmentInForeignOperationsOfOtherComprehensiveIncome@http://www.xbrl.org/2003/role/terseLabel</t>
  </si>
  <si>
    <t>tw-sas_cor_2016-09-30.xsd#tw-sas_ReclassificationAdjustmentsOnHedgesOfNetInvestmentInForeignOperationsBeforeTax@http://www.xbrl.org/2003/role/terseLabel</t>
  </si>
  <si>
    <t>tw-sas_cor_2016-09-30.xsd#tw-sas_OtherComprehensiveIncomeBeforeTaxHedgesOfNetInvestmentInForeignOperations@http://www.xbrl.org/2003/role/terseLabel</t>
  </si>
  <si>
    <t>tw-sas_cor_2016-09-30.xsd#tw-sas_OtherComprehensiveIncomeNetOfTaxHedgesOfNetInvestmentInForeignOperations@http://www.xbrl.org/2003/role/totalLabel</t>
  </si>
  <si>
    <t>tw-sas_cor_2016-09-30.xsd#tw-sas_OtherComprehensiveIncomeThatWillBeReclassifiedToProfitOrLossBeforeTax@http://www.xbrl.org/2003/role/terseLabel</t>
  </si>
  <si>
    <t>tw-sas_cor_2016-09-30.xsd#tw-sas_OtherComprehensiveIncomeThatWillBeReclassifiedToProfitOrLossNetOfTax@http://www.xbrl.org/2003/role/totalLabel</t>
  </si>
  <si>
    <t>tw-sas_cor_2016-09-30.xsd#tw-sas_OtherComprehensiveIncome@http://www.xbrl.org/2003/role/totalLabel</t>
  </si>
  <si>
    <t>tw-sas_cor_2016-09-30.xsd#tw-sas_ComprehensiveIncome@http://www.xbrl.org/2003/role/totalLabel</t>
  </si>
  <si>
    <t>tw-sas_cor_2016-09-30.xsd#tw-sas_ComprehensiveIncomeAttributableToAbstract@http://www.xbrl.org/2003/role/verboseLabel</t>
  </si>
  <si>
    <t>tw-sas_cor_2016-09-30.xsd#tw-sas_ComprehensiveIncomeAttributableToOwnersOfParent@http://www.xbrl.org/2003/role/verboseLabel</t>
  </si>
  <si>
    <t>tw-sas_cor_2016-09-30.xsd#tw-sas_ComprehensiveIncomeAttributableToNoncontrollingInterests@http://www.xbrl.org/2003/role/verboseLabel</t>
  </si>
  <si>
    <t>Statement of other comprehensive income, before tax [abstract]</t>
  </si>
  <si>
    <t>Statement of comprehensive income [abstract]</t>
  </si>
  <si>
    <t>Other comprehensive income [abstract]</t>
  </si>
  <si>
    <t>Components of other comprehensive income that will not be reclassified to profit or loss [abstract]</t>
  </si>
  <si>
    <t>Gains (losses) on revaluation of property, plant and equipment</t>
  </si>
  <si>
    <t>Share of other comprehensive income of associates and joint ventures accounted for using equity method that will not be reclassified to profit or loss</t>
  </si>
  <si>
    <t>Remeasurement gains (losses) on defined benefit plans</t>
  </si>
  <si>
    <t>Other comprehensive gains (losses) that will not be reclassified to profit or loss</t>
  </si>
  <si>
    <t>Total other comprehensive income that will not be reclassified to profit or loss</t>
  </si>
  <si>
    <t>Components of other comprehensive income that will be reclassified to profit or loss [abstract]</t>
  </si>
  <si>
    <t>Share of other comprehensive income of associates and joint ventures accounted for using equity method that will be reclassified to profit or loss</t>
  </si>
  <si>
    <t>Foreign currency translation [abstract]</t>
  </si>
  <si>
    <t>Gains (losses) on exchange differences on translation of foreign operations</t>
  </si>
  <si>
    <t>Income tax (charge) credit relating to translation of foreign operations</t>
  </si>
  <si>
    <t>Reclassification adjustments on exchange differences on translation</t>
  </si>
  <si>
    <t>Other comprehensive income, foreign currency translation</t>
  </si>
  <si>
    <t>Total other comprehensive income (loss), foreign currency translation</t>
  </si>
  <si>
    <t>Cash flow hedges [abstract]</t>
  </si>
  <si>
    <t>Gains (losses) on cash flow hedges, net</t>
  </si>
  <si>
    <t>Income tax (charge) credit relating to cash flow hedges</t>
  </si>
  <si>
    <t>Reclassification adjustments on cash flow hedges</t>
  </si>
  <si>
    <t>Other comprehensive income, cash flow hedges</t>
  </si>
  <si>
    <t>Total other comprehensive income (loss), cash flow hedges</t>
  </si>
  <si>
    <t>Available-for-sale financial assets [abstract]</t>
  </si>
  <si>
    <t>Gains (losses) on remeasuring available-for-sale financial assets</t>
  </si>
  <si>
    <t>Income tax (charge) credit relating to unrealised losses on available-for-sale financial assets, net</t>
  </si>
  <si>
    <t>Reclassification adjustment on available-for-sale financial assets due to sale</t>
  </si>
  <si>
    <t>Reclassification adjustment on available-for-sale financial assets due to impairment</t>
  </si>
  <si>
    <t>Other comprehensive income, available-for-sale financial assets</t>
  </si>
  <si>
    <t>Total other comprehensive income (loss), available-for-sale financial assets</t>
  </si>
  <si>
    <t>Hedges of net investment in foreign operations [abstract]</t>
  </si>
  <si>
    <t>Gains (losses) on hedges of net investments in foreign operations</t>
  </si>
  <si>
    <t>Income tax (charge) credit relating to hedges of net investment in foreign operations</t>
  </si>
  <si>
    <t>Reclassification adjustment on hedges of net investment in foreign operations</t>
  </si>
  <si>
    <t>Other comprehensive income, hedges of net investment in foreign operations</t>
  </si>
  <si>
    <t>Total other comprehensive income (loss), hedges of net investment in foreign operations</t>
  </si>
  <si>
    <t>Other comprehensive gains (losses) that will be reclassified to profit or loss</t>
  </si>
  <si>
    <t>Total other comprehensive income (loss), that will be reclassified to profit or loss</t>
  </si>
  <si>
    <t>Total other comprehensive income (loss)</t>
  </si>
  <si>
    <t>Total comprehensive income (loss) for period</t>
  </si>
  <si>
    <t>Total comprehensive income (loss) attributable to [abstract]</t>
  </si>
  <si>
    <t>Total comprehensive income (loss), attributable to equity holders of parent</t>
  </si>
  <si>
    <t>Total comprehensive income (loss), attributable to non-controlling interests</t>
  </si>
  <si>
    <t>4a6e3d5f-51cf-4bc9-a112-6144e74fa0b8:~:NotMandatory:~:True:~:http://www.tadawul.com.sa/tw-rep-oth/role/StatementOfCashFlowsIndirectMethod</t>
  </si>
  <si>
    <t>454282ab-0d11-4909-b509-763c1c6f7243:~:Statement of cash flows_1:~:NotMandatory:~:True:~:tw-sas_cor_2016-09-30.xsd#tw-sas_StatementOfCashFlowsIndirectMethodAbstract:~::~:</t>
  </si>
  <si>
    <t>tw-sas_cor_2016-09-30.xsd#tw-sas_StatementOfCashFlowsIndirectMethodAbstract</t>
  </si>
  <si>
    <t>tw-sas_cor_2016-09-30.xsd#tw-sas_StatementOfCashFlowsAbstract</t>
  </si>
  <si>
    <t>tw-sas_cor_2016-09-30.xsd#tw-sas_CashFlowsFromUsedInOperatingActivitiesAbstract</t>
  </si>
  <si>
    <t>tw-sas_cor_2016-09-30.xsd#tw-sas_ProfitLossBeforeZakatAndIncomeTaxAbstract</t>
  </si>
  <si>
    <t>tw-sas_cor_2016-09-30.xsd#tw-sas_ProfitLossFromContinuingOperationsBeforeZakatAndIncomeTax@http://www.xbrl.org/2003/role/terseLabel</t>
  </si>
  <si>
    <t>tw-sas_cor_2016-09-30.xsd#tw-sas_ProfitLossBeforeZakatAndIncomeTax@http://www.xbrl.org/2003/role/totalLabel</t>
  </si>
  <si>
    <t>tw-sas_cor_2016-09-30.xsd#tw-sas_AdjustmentsForReconcileProfitLossAbstract@http://www.xbrl.org/2003/role/terseLabel</t>
  </si>
  <si>
    <t>tw-sas_cor_2016-09-30.xsd#tw-sas_AdjustmentsForDepreciationAndImpairmentLossReversalOfImpairmentLossRecognisedInProfitOrLossPropertyPlantAndEquipment@http://www.xbrl.org/2003/role/terseLabel</t>
  </si>
  <si>
    <t>tw-sas_cor_2016-09-30.xsd#tw-sas_AdjustmentsForAmortizationAndImpairmentLossReversalOfImpairmentLossRecognisedInProfitOrLossIntangibleAssets@http://www.xbrl.org/2003/role/terseLabel</t>
  </si>
  <si>
    <t>tw-sas_cor_2016-09-30.xsd#tw-sas_AdjustmentsForFinanceCosts</t>
  </si>
  <si>
    <t>tw-sas_cor_2016-09-30.xsd#tw-sas_AdjustmentsForFinanceIncome</t>
  </si>
  <si>
    <t>tw-sas_cor_2016-09-30.xsd#tw-sas_AdjustmentsForImpairmentLossReversalOfImpairmentLossRecognisedInProfitOrLoss@http://www.xbrl.org/2003/role/terseLabel</t>
  </si>
  <si>
    <t>tw-sas_cor_2016-09-30.xsd#tw-sas_AdjustmentsForNetForeignExchangeDifferences</t>
  </si>
  <si>
    <t>tw-sas_cor_2016-09-30.xsd#tw-sas_AdjustmentsForShareBasedPaymentsExpense</t>
  </si>
  <si>
    <t>tw-sas_cor_2016-09-30.xsd#tw-sas_AdjustmentsForLossGainOnDisposalOfPropertyPlantAndEquipment</t>
  </si>
  <si>
    <t>tw-sas_cor_2016-09-30.xsd#tw-sas_AdjustmentForInventoryWrittenOff</t>
  </si>
  <si>
    <t>tw-sas_cor_2016-09-30.xsd#tw-sas_AdjustmentsForDeferredRevenues</t>
  </si>
  <si>
    <t>tw-sas_cor_2016-09-30.xsd#tw-sas_AdjustmentForProvisionForSlowMovingItemsAndInventoryShortage</t>
  </si>
  <si>
    <t>tw-sas_cor_2016-09-30.xsd#tw-sas_AdjustmentForProvisionOfEmployeesTerminalBenefit</t>
  </si>
  <si>
    <t>tw-sas_cor_2016-09-30.xsd#tw-sas_AdjustmentsForContributionOfEquipmentByCustomers</t>
  </si>
  <si>
    <t>tw-sas_cor_2016-09-30.xsd#tw-sas_AdjustmentsForFairValueAdjustmentOfAContingentConsideration</t>
  </si>
  <si>
    <t>tw-sas_cor_2016-09-30.xsd#tw-sas_AdjustmentForGainsResultingFromSubsidiaryAcquisition</t>
  </si>
  <si>
    <t>tw-sas_cor_2016-09-30.xsd#tw-sas_AdjustmentsForShareInProfitsLossesFromJointVenturesAndAssociates@http://www.xbrl.org/2003/role/terseLabel</t>
  </si>
  <si>
    <t>tw-sas_cor_2016-09-30.xsd#tw-sas_AdjustmentForProvisionPensionAndGovernmentGrantsNetMovements</t>
  </si>
  <si>
    <t>tw-sas_cor_2016-09-30.xsd#tw-sas_AdjustmentsForDepletion</t>
  </si>
  <si>
    <t>tw-sas_cor_2016-09-30.xsd#tw-sas_AdjustmentsForImpairmentLossReversalOfImpairmentLossRecognisedInProfitOrLossOilAndGasProperties@http://www.xbrl.org/2003/role/terseLabel</t>
  </si>
  <si>
    <t>tw-sas_cor_2016-09-30.xsd#tw-sas_AdjustmentsForImpairmentLossReversalOfImpairmentLossRecognisedInProfitOrLossMineProperties@http://www.xbrl.org/2003/role/terseLabel</t>
  </si>
  <si>
    <t>tw-sas_cor_2016-09-30.xsd#tw-sas_AdjustmentsForImpairmentLossReversalOfImpairmentLossRecognisedInProfitOrLossExplorationAndEvaluationAssets@http://www.xbrl.org/2003/role/terseLabel</t>
  </si>
  <si>
    <t>tw-sas_cor_2016-09-30.xsd#tw-sas_AdjustmentsForUnsuccessfulExplorationAndEvaluationExpenditures</t>
  </si>
  <si>
    <t>tw-sas_cor_2016-09-30.xsd#tw-sas_AdjustmentsForGainOnSaleOfOilAndGasProperties</t>
  </si>
  <si>
    <t>tw-sas_cor_2016-09-30.xsd#tw-sas_AdjustmentsForGainOnSaleOfExplorationAndEvaluationAssets</t>
  </si>
  <si>
    <t>tw-sas_cor_2016-09-30.xsd#tw-sas_AdjustmentsForUnrealisedGainOnDerivativeFinancialInstruments</t>
  </si>
  <si>
    <t>tw-sas_cor_2016-09-30.xsd#tw-sas_AdjustmentsForUnwindingOfDiscountsOnDecommissioningRehabilitation</t>
  </si>
  <si>
    <t>tw-sas_cor_2016-09-30.xsd#tw-sas_AdjustmentsForOtherNonCashIncome</t>
  </si>
  <si>
    <t>tw-sas_cor_2016-09-30.xsd#tw-sas_AdjustmentsForOtherNonCashExpenses</t>
  </si>
  <si>
    <t>tw-sas_cor_2016-09-30.xsd#tw-sas_AdjustmentsForImpairmentLossRecognisedInProfitOrLossGoodwill@http://www.xbrl.org/2003/role/terseLabel</t>
  </si>
  <si>
    <t>tw-sas_cor_2016-09-30.xsd#tw-sas_AdjustmentsForGainOnSaleOfMineProperties</t>
  </si>
  <si>
    <t>tw-sas_cor_2016-09-30.xsd#tw-sas_AdjustmentsForValuationGainsOnInvestmentProperty</t>
  </si>
  <si>
    <t>tw-sas_cor_2016-09-30.xsd#tw-sas_AdjustmentsForGainsOnDisposalOfInvestmentProperty</t>
  </si>
  <si>
    <t>tw-sas_cor_2016-09-30.xsd#tw-sas_OtherAdjustmentsToReconcileProfitLoss@http://www.xbrl.org/2003/role/terseLabel</t>
  </si>
  <si>
    <t>tw-sas_cor_2016-09-30.xsd#tw-sas_AdjustmentsForReconcileProfitLoss@http://www.xbrl.org/2003/role/totalLabel</t>
  </si>
  <si>
    <t>tw-sas_cor_2016-09-30.xsd#tw-sas_OperatingCashFlowBeforeWorkingCapitalChanges@http://www.xbrl.org/2003/role/totalLabel</t>
  </si>
  <si>
    <t>tw-sas_cor_2016-09-30.xsd#tw-sas_AdjustmentsForWorkingCapitalChangesAbstract</t>
  </si>
  <si>
    <t>tw-sas_cor_2016-09-30.xsd#tw-sas_AdjustmentsForDecreaseIncreaseInInventories</t>
  </si>
  <si>
    <t>tw-sas_cor_2016-09-30.xsd#tw-sas_AdjustmentsForDecreaseIncreaseInTradeAccountsReceivableNet</t>
  </si>
  <si>
    <t>tw-sas_cor_2016-09-30.xsd#tw-sas_AdjustmentsForDecreaseIncreaseInAccruedIncome</t>
  </si>
  <si>
    <t>tw-sas_cor_2016-09-30.xsd#tw-sas_AdjustmentsForDecreaseIncreaseInPrepayment</t>
  </si>
  <si>
    <t>tw-sas_cor_2016-09-30.xsd#tw-sas_AdjustmentsForDecreaseIncreaseInOtherReceivables</t>
  </si>
  <si>
    <t>tw-sas_cor_2016-09-30.xsd#tw-sas_AdjustmentsForDecreaseIncreaseInDueFromRelatedParties</t>
  </si>
  <si>
    <t>tw-sas_cor_2016-09-30.xsd#tw-sas_AdjustmentsForDecreaseIncreaseInOtherCurrentAssets</t>
  </si>
  <si>
    <t>tw-sas_cor_2016-09-30.xsd#tw-sas_AdjustmentsForDecreaseIncreaseInLeaseReceivables</t>
  </si>
  <si>
    <t>tw-sas_cor_2016-09-30.xsd#tw-sas_AdjustmentsForIncreaseDecreaseInTradeAccountsPayable</t>
  </si>
  <si>
    <t>tw-sas_cor_2016-09-30.xsd#tw-sas_AdjustmentsForIncreaseDecreaseInOtherAccountsPayable</t>
  </si>
  <si>
    <t>tw-sas_cor_2016-09-30.xsd#tw-sas_AdjustmentsForIncreaseDecreaseInProvisions</t>
  </si>
  <si>
    <t>tw-sas_cor_2016-09-30.xsd#tw-sas_AdjustmentsForIncreaseDecreaseInAdvancesFromCustomers</t>
  </si>
  <si>
    <t>tw-sas_cor_2016-09-30.xsd#tw-sas_AdjustmentsForIncreaseDecreaseInRoyaltyPayable</t>
  </si>
  <si>
    <t>tw-sas_cor_2016-09-30.xsd#tw-sas_AdjustmentsForIncreaseDecreaseInAccruedExpenses</t>
  </si>
  <si>
    <t>tw-sas_cor_2016-09-30.xsd#tw-sas_AdjustmentsForIncreaseDecreaseInDueToRelatedParties</t>
  </si>
  <si>
    <t>tw-sas_cor_2016-09-30.xsd#tw-sas_AdjustmentsForIncreaseDecreaseInRentReceivables</t>
  </si>
  <si>
    <t>tw-sas_cor_2016-09-30.xsd#tw-sas_AdjustmentsForDecreaseIncreaseInInventoryRealEstateProperties</t>
  </si>
  <si>
    <t>tw-sas_cor_2016-09-30.xsd#tw-sas_AdjustmentsForMovementInTenantDeposits</t>
  </si>
  <si>
    <t>tw-sas_cor_2016-09-30.xsd#tw-sas_OtherAdjustmentsForWorkingCapitalChanges</t>
  </si>
  <si>
    <t>tw-sas_cor_2016-09-30.xsd#tw-sas_AdjustmentsForOtherCurrentLiabilities</t>
  </si>
  <si>
    <t>tw-sas_cor_2016-09-30.xsd#tw-sas_NetIncreaseDecreaseDueToWorkingCapitalChanges@http://www.xbrl.org/2009/role/netLabel</t>
  </si>
  <si>
    <t>tw-sas_cor_2016-09-30.xsd#tw-sas_CashFlowsFromUsedInOperations@http://www.xbrl.org/2009/role/netLabel</t>
  </si>
  <si>
    <t>tw-sas_cor_2016-09-30.xsd#tw-sas_OtherInflowsOutflowsOfCashClassifiedAsOperatingActivitiesAbstract</t>
  </si>
  <si>
    <t>tw-sas_cor_2016-09-30.xsd#tw-sas_DividendsReceivedClassifiedAsOperatingActivities</t>
  </si>
  <si>
    <t>tw-sas_cor_2016-09-30.xsd#tw-sas_InterestPaidClassifiedAsOperatingActivities</t>
  </si>
  <si>
    <t>tw-sas_cor_2016-09-30.xsd#tw-sas_InterestReceivedClassifiedAsOperatingActivities</t>
  </si>
  <si>
    <t>tw-sas_cor_2016-09-30.xsd#tw-sas_ZakatExpensesClassifiedAsOperatingActivities@http://www.xbrl.org/2003/role/terseLabel</t>
  </si>
  <si>
    <t>tw-sas_cor_2016-09-30.xsd#tw-sas_IncomeTaxesPaidRefundClassifiedAsOperatingActivities</t>
  </si>
  <si>
    <t>tw-sas_cor_2016-09-30.xsd#tw-sas_MiscellaneousInflowsOutflowsOfCashClassifiedAsOperatingActivities@http://www.xbrl.org/2003/role/terseLabel</t>
  </si>
  <si>
    <t>tw-sas_cor_2016-09-30.xsd#tw-sas_OtherInflowsOutflowsOfCashClassifiedAsOperatingActivities@http://www.xbrl.org/2003/role/totalLabel</t>
  </si>
  <si>
    <t>tw-sas_cor_2016-09-30.xsd#tw-sas_CashFlowsFromUsedInOperatingActivities@http://www.xbrl.org/2009/role/netLabel</t>
  </si>
  <si>
    <t>tw-sas_cor_2016-09-30.xsd#tw-sas_CashFlowsFromUsedInInvestingActivitiesAbstract</t>
  </si>
  <si>
    <t>tw-sas_cor_2016-09-30.xsd#tw-sas_ProceedsFromSalesOfPropertyPlantAndEquipmentClassifiedAsInvestingActivities@http://www.xbrl.org/2003/role/terseLabel</t>
  </si>
  <si>
    <t>tw-sas_cor_2016-09-30.xsd#tw-sas_PurchaseOfPropertyPlantAndEquipmentClassifiedAsInvestingActivities@http://www.xbrl.org/2003/role/terseLabel</t>
  </si>
  <si>
    <t>tw-sas_cor_2016-09-30.xsd#tw-sas_PurchaseOfFinancialAssetsClassifiedAsInvestingActivities@http://www.xbrl.org/2003/role/terseLabel</t>
  </si>
  <si>
    <t>tw-sas_cor_2016-09-30.xsd#tw-sas_ProceedsFromSaleOfFinancialAssetsClassifiedAsInvestingActivities@http://www.xbrl.org/2003/role/terseLabel</t>
  </si>
  <si>
    <t>tw-sas_cor_2016-09-30.xsd#tw-sas_CashFlowsUsedInObtainingControlOfSubsidiariesOrOtherBusinessesClassifiedAsInvestingActivities@http://www.xbrl.org/2003/role/terseLabel</t>
  </si>
  <si>
    <t>tw-sas_cor_2016-09-30.xsd#tw-sas_OtherCashReceiptsFromSalesOfInterestsInJointVenturesAndAssociatesClassifiedAsInvestingActivities@http://www.xbrl.org/2003/role/terseLabel</t>
  </si>
  <si>
    <t>tw-sas_cor_2016-09-30.xsd#tw-sas_OtherCashPaymentsToAcquireInterestsInJointVenturesAndAssociatesClassifiedAsInvestingActivities@http://www.xbrl.org/2003/role/terseLabel</t>
  </si>
  <si>
    <t>tw-sas_cor_2016-09-30.xsd#tw-sas_CashFlowsFromLosingControlOfSubsidiariesOrOtherBusinessesClassifiedAsInvestingActivities@http://www.xbrl.org/2003/role/terseLabel</t>
  </si>
  <si>
    <t>tw-sas_cor_2016-09-30.xsd#tw-sas_CashAdvancesAndLoansMadeToOtherPartiesClassifiedAsInvestingActivities@http://www.xbrl.org/2003/role/terseLabel</t>
  </si>
  <si>
    <t>tw-sas_cor_2016-09-30.xsd#tw-sas_CashReceiptsFromRepaymentOfAdvancesAndLoansMadeToOtherPartiesClassifiedAsInvestingActivities@http://www.xbrl.org/2003/role/terseLabel</t>
  </si>
  <si>
    <t>tw-sas_cor_2016-09-30.xsd#tw-sas_DividendsReceivedClassifiedAsInvestingActivities@http://www.xbrl.org/2003/role/terseLabel</t>
  </si>
  <si>
    <t>tw-sas_cor_2016-09-30.xsd#tw-sas_InterestReceivedClassifiedAsInvestingActivities@http://www.xbrl.org/2003/role/terseLabel</t>
  </si>
  <si>
    <t>tw-sas_cor_2016-09-30.xsd#tw-sas_CashReceiptsFromGovernmentGrantClassifiedAsInvestingActivities@http://www.xbrl.org/2003/role/terseLabel</t>
  </si>
  <si>
    <t>tw-sas_cor_2016-09-30.xsd#tw-sas_CashPaymentsForExplorationAndEvaluationAssetsClassifiedAsInvestingActivities@http://www.xbrl.org/2003/role/terseLabel</t>
  </si>
  <si>
    <t>tw-sas_cor_2016-09-30.xsd#tw-sas_CashPaymentsForOilAndGasAssetsClassifiedAsInvestingActivities@http://www.xbrl.org/2003/role/terseLabel</t>
  </si>
  <si>
    <t>tw-sas_cor_2016-09-30.xsd#tw-sas_CashPaymentsForOtherIntangibleAssetsClassifiedAsInvestingActivities@http://www.xbrl.org/2003/role/terseLabel</t>
  </si>
  <si>
    <t>tw-sas_cor_2016-09-30.xsd#tw-sas_ProceedsFromDisposalOfExplorationAndEvaluationAssetsClassifiedAsInvestingActivities@http://www.xbrl.org/2003/role/terseLabel</t>
  </si>
  <si>
    <t>tw-sas_cor_2016-09-30.xsd#tw-sas_ProceedsFromDisposalOfOilAndGasPropertiesClassifiedAsInvestingActivities@http://www.xbrl.org/2003/role/terseLabel</t>
  </si>
  <si>
    <t>tw-sas_cor_2016-09-30.xsd#tw-sas_FinanceIncomeClassifiedAsInvestingActivities@http://www.xbrl.org/2003/role/terseLabel</t>
  </si>
  <si>
    <t>tw-sas_cor_2016-09-30.xsd#tw-sas_CashPaymentsForMineDevelopmentClassifiedAsInvestingActivities@http://www.xbrl.org/2003/role/terseLabel</t>
  </si>
  <si>
    <t>tw-sas_cor_2016-09-30.xsd#tw-sas_ProceedsFromDisposalOfMinePropertiesClassifiedAsInvestingActivities@http://www.xbrl.org/2003/role/terseLabel</t>
  </si>
  <si>
    <t>tw-sas_cor_2016-09-30.xsd#tw-sas_CashPaymentsForCompletedInvestmentPropertiesClassifiedAsInvestingActivities@http://www.xbrl.org/2003/role/terseLabel</t>
  </si>
  <si>
    <t>tw-sas_cor_2016-09-30.xsd#tw-sas_CashPaymentsForInvestmentPropertyUnderConstructionClassifiedAsInvestingActivities@http://www.xbrl.org/2003/role/terseLabel</t>
  </si>
  <si>
    <t>tw-sas_cor_2016-09-30.xsd#tw-sas_ProceedsFromDisposalOfInvestmentPropertiesClassifiedAsInvestingActivities@http://www.xbrl.org/2003/role/terseLabel</t>
  </si>
  <si>
    <t>tw-sas_cor_2016-09-30.xsd#tw-sas_PurchaseOfInvestmentPropertiesClassifiedAsInvestingActivities@http://www.xbrl.org/2003/role/terseLabel</t>
  </si>
  <si>
    <t>tw-sas_cor_2016-09-30.xsd#tw-sas_CashPaymentsForDevelopmentExpendituresClassifiedAsInvestingActivities@http://www.xbrl.org/2003/role/terseLabel</t>
  </si>
  <si>
    <t>tw-sas_cor_2016-09-30.xsd#tw-sas_OtherInflowsOutflowsOfCashClassifiedAsInvestingActivities@http://www.xbrl.org/2003/role/terseLabel</t>
  </si>
  <si>
    <t>tw-sas_cor_2016-09-30.xsd#tw-sas_CashFlowsFromUsedInInvestingActivities@http://www.xbrl.org/2009/role/netLabel</t>
  </si>
  <si>
    <t>tw-sas_cor_2016-09-30.xsd#tw-sas_CashFlowsFromUsedInFinancingActivitiesAbstract</t>
  </si>
  <si>
    <t>tw-sas_cor_2016-09-30.xsd#tw-sas_CostOfRaisingShareCapital</t>
  </si>
  <si>
    <t>tw-sas_cor_2016-09-30.xsd#tw-sas_PaymentsForAcquisitionOfNonControllingInterest@http://www.xbrl.org/2003/role/terseLabel</t>
  </si>
  <si>
    <t>tw-sas_cor_2016-09-30.xsd#tw-sas_ProceedsFromDisposalToNonControllingInterest@http://www.xbrl.org/2003/role/terseLabel</t>
  </si>
  <si>
    <t>tw-sas_cor_2016-09-30.xsd#tw-sas_ProceedsFromExerciseOfShareOptions</t>
  </si>
  <si>
    <t>tw-sas_cor_2016-09-30.xsd#tw-sas_ProceedsFromIssuingShares</t>
  </si>
  <si>
    <t>tw-sas_cor_2016-09-30.xsd#tw-sas_ProceedsFromIssuingOtherEquityInstruments</t>
  </si>
  <si>
    <t>tw-sas_cor_2016-09-30.xsd#tw-sas_PaymentsToAcquireOrRedeemEntitysShares@http://www.xbrl.org/2003/role/terseLabel</t>
  </si>
  <si>
    <t>tw-sas_cor_2016-09-30.xsd#tw-sas_PaymentsOfOtherEquityInstruments</t>
  </si>
  <si>
    <t>tw-sas_cor_2016-09-30.xsd#tw-sas_ProceedsFromDebtSecuritiesTermLoansBorrowingsSukuksAndMurabahas</t>
  </si>
  <si>
    <t>tw-sas_cor_2016-09-30.xsd#tw-sas_RepaymentOfDebtSecuritiesTermLoansBorrowingsSukuksAndMurabahas</t>
  </si>
  <si>
    <t>tw-sas_cor_2016-09-30.xsd#tw-sas_PaymentsOfFinanceLeaseLiabilitiesClassifiedAsFinancingActivities@http://www.xbrl.org/2003/role/terseLabel</t>
  </si>
  <si>
    <t>tw-sas_cor_2016-09-30.xsd#tw-sas_DividendsPaidToNonControllingInterestClassifiedAsFinancingActivities</t>
  </si>
  <si>
    <t>tw-sas_cor_2016-09-30.xsd#tw-sas_DividendsPaidOtherThanToNonControllingInterestClassifiedAsFinancingActivities</t>
  </si>
  <si>
    <t>tw-sas_cor_2016-09-30.xsd#tw-sas_OtherInflowsOutflowsOfCashClassifiedAsFinancingActivities</t>
  </si>
  <si>
    <t>tw-sas_cor_2016-09-30.xsd#tw-sas_CashFlowsFromUsedInFinancingActivities@http://www.xbrl.org/2009/role/netLabel</t>
  </si>
  <si>
    <t>tw-sas_cor_2016-09-30.xsd#tw-sas_IncreaseDecreaseInCashAndCashEquivalentsBeforeEffectOfExchangeRateChanges</t>
  </si>
  <si>
    <t>tw-sas_cor_2016-09-30.xsd#tw-sas_EffectOfExchangeRateChangesOnCashAndCashEquivalents@http://www.xbrl.org/2003/role/terseLabel</t>
  </si>
  <si>
    <t>tw-sas_cor_2016-09-30.xsd#tw-sas_IncreaseDecreaseInCashAndCashEquivalents@http://www.xbrl.org/2009/role/netLabel</t>
  </si>
  <si>
    <t>tw-sas_cor_2016-09-30.xsd#tw-sas_CashAndCashEquivalents@http://www.xbrl.org/2003/role/periodStartLabel</t>
  </si>
  <si>
    <t>tw-sas_cor_2016-09-30.xsd#tw-sas_CashAndCashEquivalents@http://www.xbrl.org/2003/role/periodEndLabel</t>
  </si>
  <si>
    <t>tw-sas_cor_2016-09-30.xsd#tw-sas_DisclosureOfOtherNonCashInformationAbstract</t>
  </si>
  <si>
    <t>tw-sas_cor_2016-09-30.xsd#tw-sas_DisclosureOfOtherNonCashInformationLineItems</t>
  </si>
  <si>
    <t>Statement of cash flows, indirect method [abstract]</t>
  </si>
  <si>
    <t>Statement of cash flows [abstract]</t>
  </si>
  <si>
    <t>Cash flows from (used in) operating activities [abstract]</t>
  </si>
  <si>
    <t>Profit (loss) before zakat and income tax [abstract]</t>
  </si>
  <si>
    <t>Profit (loss) for period before zakat and income tax</t>
  </si>
  <si>
    <t>Adjustments to reconcile profit (loss) before tax to net cash flows [abstract]</t>
  </si>
  <si>
    <t>Adjustments for depreciation and impairment (reversal of impairment) of property, plant and equipments</t>
  </si>
  <si>
    <t>Adjustments for amortization and impairment (reversal of impairment) of intangible assets</t>
  </si>
  <si>
    <t>Adjustments for finance costs</t>
  </si>
  <si>
    <t>Adjustments for finance income</t>
  </si>
  <si>
    <t>Adjustments for impairment loss (reversal of impairment loss) recognized in statement of Income</t>
  </si>
  <si>
    <t>Adjustments for net foreign exchange differences</t>
  </si>
  <si>
    <t>Adjustments for share-based payments expense</t>
  </si>
  <si>
    <t>Adjustment for inventory written-off</t>
  </si>
  <si>
    <t>Adjustments for deferred revenues</t>
  </si>
  <si>
    <t>Adjustment for provision for slow moving items and inventory shortage</t>
  </si>
  <si>
    <t>Adjustment for provision of employees' terminal benefit</t>
  </si>
  <si>
    <t>Adjustments for contribution of equipment by customers</t>
  </si>
  <si>
    <t>Adjustments for fair value adjustment of a contingent consideration</t>
  </si>
  <si>
    <t>Adjustment for gains resulting from subsidiary acquisition</t>
  </si>
  <si>
    <t>Adjustments for share of profit of an associate and joint venture</t>
  </si>
  <si>
    <t>Adjustment for provision, pension and government grants, net movements</t>
  </si>
  <si>
    <t>Adjustments for depletion</t>
  </si>
  <si>
    <t>Adjustments for impairment (reversal of impairment) of oil and gas properties</t>
  </si>
  <si>
    <t>Adjustments for impairment (reversal of impairment) of mine properties</t>
  </si>
  <si>
    <t>Adjustments for impairment (reversal of impairment) of exploration and evaluation assets</t>
  </si>
  <si>
    <t>Adjustments for unsuccessful exploration and evaluation expenditures</t>
  </si>
  <si>
    <t>Adjustments for gain on sale of oil and gas properties</t>
  </si>
  <si>
    <t>Adjustments for gain on sale of exploration and evaluation assets</t>
  </si>
  <si>
    <t>Adjustments for unrealised gain on derivative financial instruments</t>
  </si>
  <si>
    <t>Adjustments for unwinding of discounts on decommissioning/ rehabilitation</t>
  </si>
  <si>
    <t>Adjustments for other non-cash income</t>
  </si>
  <si>
    <t>Adjustments for other non-cash expenses</t>
  </si>
  <si>
    <t>Adjustments for impairment of goodwill</t>
  </si>
  <si>
    <t>Adjustments for gain on sale of mine properties</t>
  </si>
  <si>
    <t>Adjustments for valuation gains on investment property</t>
  </si>
  <si>
    <t>Adjustments for gains on disposal of investment property</t>
  </si>
  <si>
    <t>Other adjustments to reconcile profit (loss) before tax to net cash flows</t>
  </si>
  <si>
    <t>Total adjustments to reconcile profit (loss) before tax to net cash flows</t>
  </si>
  <si>
    <t>Operating cash flow before working capital changes</t>
  </si>
  <si>
    <t>Adjustments for working capital changes [abstract]</t>
  </si>
  <si>
    <t>Adjustments for decrease (increase) in inventories</t>
  </si>
  <si>
    <t>Adjustments for decrease (increase) in trade accounts receivable, net</t>
  </si>
  <si>
    <t>Adjustments for decrease (increase) in accrued income</t>
  </si>
  <si>
    <t>Adjustments for decrease (increase) in prepayment</t>
  </si>
  <si>
    <t>Adjustments for decrease (increase) in other receivables</t>
  </si>
  <si>
    <t>Adjustments for decrease (increase) in due from related parties</t>
  </si>
  <si>
    <t>Adjustments for decrease (increase) in other current assets</t>
  </si>
  <si>
    <t>Adjustments for decrease (increase) in lease receivables</t>
  </si>
  <si>
    <t>Adjustments for increase (decrease) in trade accounts payable</t>
  </si>
  <si>
    <t>Adjustments for increase (decrease) in other accounts payable</t>
  </si>
  <si>
    <t>Adjustments for increase (decrease) in provisions</t>
  </si>
  <si>
    <t>Adjustments for increase (decrease) in advances from customers</t>
  </si>
  <si>
    <t>Adjustments for increase (decrease) in royalty payable</t>
  </si>
  <si>
    <t>Adjustments for increase (decrease) in accrued expenses</t>
  </si>
  <si>
    <t>Adjustments for increase (decrease) in due to related parties</t>
  </si>
  <si>
    <t>Adjustments for decrease (increase) in inventory real estate properties</t>
  </si>
  <si>
    <t>Adjustments for movement in tenant deposits</t>
  </si>
  <si>
    <t>Other adjustments for working capital changes</t>
  </si>
  <si>
    <t>Adjustments for other current liabilities</t>
  </si>
  <si>
    <t>Net increase (decrease) due to working capital changes</t>
  </si>
  <si>
    <t>Net cash flows from (used in) operations</t>
  </si>
  <si>
    <t>Other inflows (outflows) of cash, classified as operating activities [abstract]</t>
  </si>
  <si>
    <t>Dividends received, classified as operating activities</t>
  </si>
  <si>
    <t>Interest paid, classified as operating activities</t>
  </si>
  <si>
    <t>Interest received, classified as operating activities</t>
  </si>
  <si>
    <t>Zakat paid, classified as operating activities</t>
  </si>
  <si>
    <t>Income taxes paid (refund), classified as operating activities</t>
  </si>
  <si>
    <t>Other inflows (outflows) of cash, classified as operating activities</t>
  </si>
  <si>
    <t>Total other inflows (outflows) of cash, classified as operating activities</t>
  </si>
  <si>
    <t>Net cash flows from (used in) operating activities</t>
  </si>
  <si>
    <t>Cash flows from (used in) investing activities [abstract]</t>
  </si>
  <si>
    <t>Proceed from sales of property, plant and equipment</t>
  </si>
  <si>
    <t>Purchase of property, plant and equipment</t>
  </si>
  <si>
    <t>Purchase of financial assets</t>
  </si>
  <si>
    <t>Proceeds from sale of financial assets</t>
  </si>
  <si>
    <t>Payment for acquisition of subsidiary, net of cash acquired</t>
  </si>
  <si>
    <t>Proceeds from disposal of associates and joint ventures</t>
  </si>
  <si>
    <t>Payment for acquisition of associates and joint ventures</t>
  </si>
  <si>
    <t>Proceeds from disposal of subsidiary</t>
  </si>
  <si>
    <t>Cash advances and loans made to other parties, classified as investing activities</t>
  </si>
  <si>
    <t>Cash receipts from repayment of advances and loans made to other parties, classified as investing activities</t>
  </si>
  <si>
    <t>Dividends received, classified as investing activities</t>
  </si>
  <si>
    <t>Interest received, classified as investing activities</t>
  </si>
  <si>
    <t>Receipt of government grant</t>
  </si>
  <si>
    <t>Expenditure on exploration and evaluation assets</t>
  </si>
  <si>
    <t>Expenditure on oil and gas assets</t>
  </si>
  <si>
    <t>Expenditure on other intangible assets</t>
  </si>
  <si>
    <t>Proceeds on disposal of exploration and evaluation assets</t>
  </si>
  <si>
    <t>Proceeds on disposal of oil and gas properties</t>
  </si>
  <si>
    <t>Expenditure on mine development</t>
  </si>
  <si>
    <t>Proceeds on disposal of mine properties</t>
  </si>
  <si>
    <t>Capital expenditure on completed investment properties</t>
  </si>
  <si>
    <t>Expenditure on investment property under construction</t>
  </si>
  <si>
    <t>Proceeds from disposal of investment properties</t>
  </si>
  <si>
    <t>Purchase of investment properties</t>
  </si>
  <si>
    <t>Development expenditures</t>
  </si>
  <si>
    <t>Other inflows (outflows) of cash, classified as investing activities</t>
  </si>
  <si>
    <t>Net cash flows from (used in) investing activities</t>
  </si>
  <si>
    <t>Cash flows from (used in) financing activities [abstract]</t>
  </si>
  <si>
    <t>Cost of raising share capital</t>
  </si>
  <si>
    <t>Acquisition of non-controlling interest</t>
  </si>
  <si>
    <t>Disposal to non-controlling interest</t>
  </si>
  <si>
    <t>Proceeds from exercise of share options</t>
  </si>
  <si>
    <t>Proceeds from issuing shares</t>
  </si>
  <si>
    <t>Proceeds from issuing other equity instruments</t>
  </si>
  <si>
    <t>Payments to acquire or redeem treasury shares</t>
  </si>
  <si>
    <t>Payments of other equity instruments</t>
  </si>
  <si>
    <t>Proceeds from debt securities, term loans, borrowings, sukuks and murabahas</t>
  </si>
  <si>
    <t>Repayment of debt securities, term loans, borrowings, sukuks and murabahas</t>
  </si>
  <si>
    <t>Repayments of finance lease liabilities</t>
  </si>
  <si>
    <t>Dividends paid to non-controlling interest, classified as financing activities</t>
  </si>
  <si>
    <t>Dividends paid (other than to non-controlling interest), classified as financing activities</t>
  </si>
  <si>
    <t>Other inflows (outflows) of cash, classified as financing activities</t>
  </si>
  <si>
    <t>Net cash flows from (used in) financing activities</t>
  </si>
  <si>
    <t>Increase (decrease) in cash and cash equivalents before effect of exchange rate changes</t>
  </si>
  <si>
    <t>Effect of exchange rate changes on cash and cash equivalents, net</t>
  </si>
  <si>
    <t>Net increase (decrease) in cash and cash equivalents</t>
  </si>
  <si>
    <t>Cash and cash equivalents at beginning of period</t>
  </si>
  <si>
    <t>Cash and cash equivalents at end of period</t>
  </si>
  <si>
    <t>Disclosure of other non-cash information [abstract]</t>
  </si>
  <si>
    <t>Disclosure of other non-cash information [line items]</t>
  </si>
  <si>
    <t>1f73b49a-f94c-4df3-a9a3-0c21f23776db:~:Statement of cash flows_2:~:NotMandatory:~:True:~:tw-sas_cor_2016-09-30.xsd#tw-sas_StatementOfCashFlowsIndirectMethodAbstract::tw-sas_cor_2016-09-30.xsd#tw-sas_DisclosureOfOtherNonCashInformationAbstract::tw-sas_cor_2016-09-30.xsd#tw-sas_DisclosureOfOtherNonCashInformationLineItems:~::~:</t>
  </si>
  <si>
    <t>tw-sas_cor_2016-09-30.xsd#tw-sas_DisclosureOfOtherNonCashInformationExplanatory@http://www.xbrl.org/2003/role/terseLabel</t>
  </si>
  <si>
    <t>tw-sas_cor_2016-09-30.xsd#tw-sas_DisclosureOfOtherNonCashInformationTable::dei_core_2016-09-30.xsd#dei_LanguageAxis::dei_core_2016-09-30.xsd#dei_EnglishMember</t>
  </si>
  <si>
    <t>tw-sas_cor_2016-09-30.xsd#tw-sas_DisclosureOfOtherNonCashInformationTable::dei_core_2016-09-30.xsd#dei_LanguageAxis::dei_core_2016-09-30.xsd#dei_ArabicMember</t>
  </si>
  <si>
    <t>Non-cash supplemental information [text block]</t>
  </si>
  <si>
    <t>tw-sas_cor_2016-09-30.xsd#tw-sas_DisclosureOfOtherNonCashInformationTable::dei_core_2016-09-30.xsd#dei_LanguageAxis</t>
  </si>
  <si>
    <t>18395110-d429-4312-8ea7-4ee1bdfcfa50:~:NotMandatory:~:True:~:http://www.tadawul.com.sa/tw-rep-oth/role/StatementOfChangesInEquity</t>
  </si>
  <si>
    <t>4baa50f3-223c-4ad3-a1f6-4a7b6e5b8351:~:Statement of equity_1:~:NotMandatory:~:True:~:tw-sas_cor_2016-09-30.xsd#tw-sas_StatementOfChangesInEquityAbstract::tw-sas_cor_2016-09-30.xsd#tw-sas_StatementOfChangesInEquityLineItems:~::~:</t>
  </si>
  <si>
    <t>tw-sas_cor_2016-09-30.xsd#tw-sas_StatementOfChangesInEquityLineItems</t>
  </si>
  <si>
    <t>tw-sas_cor_2016-09-30.xsd#tw-sas_EquityBalanceAtBeginningOfPeriodBeforeAdjustments</t>
  </si>
  <si>
    <t>tw-sas_cor_2016-09-30.xsd#tw-sas_AdjustmentsInEquityForRestatements@http://www.xbrl.org/2003/role/terseLabel</t>
  </si>
  <si>
    <t>tw-sas_cor_2016-09-30.xsd#tw-sas_EquityBalanceAtBeginningOfPeriodAfterAdjustments</t>
  </si>
  <si>
    <t>tw-sas_cor_2016-09-30.xsd#tw-sas_ChangesInEquityAbstract</t>
  </si>
  <si>
    <t>tw-sas_cor_2016-09-30.xsd#tw-sas_ComprehensiveIncomeAbstract</t>
  </si>
  <si>
    <t>tw-sas_cor_2016-09-30.xsd#tw-sas_OtherComprehensiveIncome</t>
  </si>
  <si>
    <t>tw-sas_cor_2016-09-30.xsd#tw-sas_DecreaseThroughTransferFromRetainedEarnings@http://www.xbrl.org/2003/role/terseLabel</t>
  </si>
  <si>
    <t>tw-sas_cor_2016-09-30.xsd#tw-sas_IncreaseDecreaseThroughTransferToStatutoryReserve@http://www.xbrl.org/2003/role/terseLabel</t>
  </si>
  <si>
    <t>tw-sas_cor_2016-09-30.xsd#tw-sas_IncreaseDecreaseThroughTransferToGeneralReserve@http://www.xbrl.org/2003/role/terseLabel</t>
  </si>
  <si>
    <t>tw-sas_cor_2016-09-30.xsd#tw-sas_IssueOfEquity</t>
  </si>
  <si>
    <t>tw-sas_cor_2016-09-30.xsd#tw-sas_IssueOfBonusSharesEquity@http://www.xbrl.org/2003/role/terseLabel</t>
  </si>
  <si>
    <t>tw-sas_cor_2016-09-30.xsd#tw-sas_ShareIssueRelatedCost@http://www.xbrl.org/2003/role/terseLabel</t>
  </si>
  <si>
    <t>tw-sas_cor_2016-09-30.xsd#tw-sas_InterimDividendPaidEquity@http://www.xbrl.org/2003/role/terseLabel</t>
  </si>
  <si>
    <t>tw-sas_cor_2016-09-30.xsd#tw-sas_FinalDividendPaidEquity@http://www.xbrl.org/2003/role/terseLabel</t>
  </si>
  <si>
    <t>tw-sas_cor_2016-09-30.xsd#tw-sas_IncreaseDecreaseThroughDiscontinuedOperations@http://www.xbrl.org/2003/role/terseLabel</t>
  </si>
  <si>
    <t>tw-sas_cor_2016-09-30.xsd#tw-sas_ReclassificationOfDepreciationTransferredEquity@http://www.xbrl.org/2003/role/terseLabel</t>
  </si>
  <si>
    <t>tw-sas_cor_2016-09-30.xsd#tw-sas_IncreaseThroughOtherContributionsByOwners@http://www.xbrl.org/2003/role/terseLabel</t>
  </si>
  <si>
    <t>tw-sas_cor_2016-09-30.xsd#tw-sas_DecreaseThroughOtherDistributionsToOwners@http://www.xbrl.org/2003/role/terseLabel</t>
  </si>
  <si>
    <t>tw-sas_cor_2016-09-30.xsd#tw-sas_IncreaseDecreaseThroughTreasuryShareTransactions@http://www.xbrl.org/2003/role/terseLabel</t>
  </si>
  <si>
    <t>tw-sas_cor_2016-09-30.xsd#tw-sas_IncreaseDecreaseThroughChangesInOwnershipInterestsInSubsidiariesThatDoNotResultInLossOfControl@http://www.xbrl.org/2003/role/terseLabel</t>
  </si>
  <si>
    <t>tw-sas_cor_2016-09-30.xsd#tw-sas_IncreaseDecreaseThroughAcquisitionOfSubsidiary@http://www.xbrl.org/2003/role/terseLabel</t>
  </si>
  <si>
    <t>tw-sas_cor_2016-09-30.xsd#tw-sas_IncreaseDecreaseThroughSharebasedPaymentTransactions@http://www.xbrl.org/2003/role/terseLabel</t>
  </si>
  <si>
    <t>tw-sas_cor_2016-09-30.xsd#tw-sas_IncreaseDecreaseThroughChangesInNonControllingInterest@http://www.xbrl.org/2003/role/terseLabel</t>
  </si>
  <si>
    <t>tw-sas_cor_2016-09-30.xsd#tw-sas_IncreaseDecreaseThroughOtherMiscellaneousChangesInEquity@http://www.xbrl.org/2003/role/terseLabel</t>
  </si>
  <si>
    <t>tw-sas_cor_2016-09-30.xsd#tw-sas_ChangesInEquity@http://www.xbrl.org/2003/role/totalLabel</t>
  </si>
  <si>
    <t>tw-sas_cor_2016-09-30.xsd#tw-sas_Equity@http://www.xbrl.org/2003/role/periodEndLabel</t>
  </si>
  <si>
    <t>tw-sas_cor_2016-09-30.xsd#tw-sas_StatementOfChangesInEquityTable::tw-sas_cor_2016-09-30.xsd#tw-sas_ComponentsOfEquityAxis::tw-sas_cor_2016-09-30.xsd#tw-sas_ShareCapitalMember</t>
  </si>
  <si>
    <t>tw-sas_cor_2016-09-30.xsd#tw-sas_StatementOfChangesInEquityTable::tw-sas_cor_2016-09-30.xsd#tw-sas_ComponentsOfEquityAxis::tw-sas_cor_2016-09-30.xsd#tw-sas_SharePremiumMember</t>
  </si>
  <si>
    <t>tw-sas_cor_2016-09-30.xsd#tw-sas_StatementOfChangesInEquityTable::tw-sas_cor_2016-09-30.xsd#tw-sas_ComponentsOfEquityAxis::tw-sas_cor_2016-09-30.xsd#tw-sas_TreasurySharesMember</t>
  </si>
  <si>
    <t>tw-sas_cor_2016-09-30.xsd#tw-sas_StatementOfChangesInEquityTable::tw-sas_cor_2016-09-30.xsd#tw-sas_ComponentsOfEquityAxis::tw-sas_cor_2016-09-30.xsd#tw-sas_StatutoryReserveMember</t>
  </si>
  <si>
    <t>tw-sas_cor_2016-09-30.xsd#tw-sas_StatementOfChangesInEquityTable::tw-sas_cor_2016-09-30.xsd#tw-sas_ComponentsOfEquityAxis::tw-sas_cor_2016-09-30.xsd#tw-sas_GeneralReserveMember</t>
  </si>
  <si>
    <t>tw-sas_cor_2016-09-30.xsd#tw-sas_StatementOfChangesInEquityTable::tw-sas_cor_2016-09-30.xsd#tw-sas_ComponentsOfEquityAxis::tw-sas_cor_2016-09-30.xsd#tw-sas_RetainedEarningsMember</t>
  </si>
  <si>
    <t>tw-sas_cor_2016-09-30.xsd#tw-sas_StatementOfChangesInEquityTable::tw-sas_cor_2016-09-30.xsd#tw-sas_ComponentsOfEquityAxis::tw-sas_cor_2016-09-30.xsd#tw-sas_AssetRevaluationReserveMember</t>
  </si>
  <si>
    <t>tw-sas_cor_2016-09-30.xsd#tw-sas_StatementOfChangesInEquityTable::tw-sas_cor_2016-09-30.xsd#tw-sas_ComponentsOfEquityAxis::tw-sas_cor_2016-09-30.xsd#tw-sas_ReserveForChangeInFairValueOfAvailableForSaleInvestmentsMember</t>
  </si>
  <si>
    <t>tw-sas_cor_2016-09-30.xsd#tw-sas_StatementOfChangesInEquityTable::tw-sas_cor_2016-09-30.xsd#tw-sas_ComponentsOfEquityAxis::tw-sas_cor_2016-09-30.xsd#tw-sas_EmployeeShareBasedPlanReserveMember</t>
  </si>
  <si>
    <t>tw-sas_cor_2016-09-30.xsd#tw-sas_StatementOfChangesInEquityTable::tw-sas_cor_2016-09-30.xsd#tw-sas_ComponentsOfEquityAxis::tw-sas_cor_2016-09-30.xsd#tw-sas_ReserveOfExchangeDifferencesOnTranslationMember</t>
  </si>
  <si>
    <t>tw-sas_cor_2016-09-30.xsd#tw-sas_StatementOfChangesInEquityTable::tw-sas_cor_2016-09-30.xsd#tw-sas_ComponentsOfEquityAxis::tw-sas_cor_2016-09-30.xsd#tw-sas_CashFlowHedgeReserveMember</t>
  </si>
  <si>
    <t>tw-sas_cor_2016-09-30.xsd#tw-sas_StatementOfChangesInEquityTable::tw-sas_cor_2016-09-30.xsd#tw-sas_ComponentsOfEquityAxis::tw-sas_cor_2016-09-30.xsd#tw-sas_ReserveOfDisposalGroupHeldForDistributionSaleMember</t>
  </si>
  <si>
    <t>tw-sas_cor_2016-09-30.xsd#tw-sas_StatementOfChangesInEquityTable::tw-sas_cor_2016-09-30.xsd#tw-sas_ComponentsOfEquityAxis::tw-sas_cor_2016-09-30.xsd#tw-sas_MiscellaneousOtherReservesMember</t>
  </si>
  <si>
    <t>tw-sas_cor_2016-09-30.xsd#tw-sas_StatementOfChangesInEquityTable::tw-sas_cor_2016-09-30.xsd#tw-sas_ComponentsOfEquityAxis::tw-sas_cor_2016-09-30.xsd#tw-sas_OtherReservesMember</t>
  </si>
  <si>
    <t>tw-sas_cor_2016-09-30.xsd#tw-sas_StatementOfChangesInEquityTable::tw-sas_cor_2016-09-30.xsd#tw-sas_ComponentsOfEquityAxis::tw-sas_cor_2016-09-30.xsd#tw-sas_EquityAttributableToOwnersOfParentMember</t>
  </si>
  <si>
    <t>tw-sas_cor_2016-09-30.xsd#tw-sas_StatementOfChangesInEquityTable::tw-sas_cor_2016-09-30.xsd#tw-sas_ComponentsOfEquityAxis::tw-sas_cor_2016-09-30.xsd#tw-sas_NonControllingInterestsMember</t>
  </si>
  <si>
    <t>Statement of changes in equity [line items]</t>
  </si>
  <si>
    <t>Equity balance at beginning of period (before adjustments)</t>
  </si>
  <si>
    <t>Adjustments for restatements</t>
  </si>
  <si>
    <t>Equity balance at beginning of period (after adjustments)</t>
  </si>
  <si>
    <t>Changes in equity [abstract]</t>
  </si>
  <si>
    <t>Comprehensive income [abstract]</t>
  </si>
  <si>
    <t>Other comprehensive income</t>
  </si>
  <si>
    <t>Transfer to statutory reserve</t>
  </si>
  <si>
    <t>Transfer to general reserve</t>
  </si>
  <si>
    <t>Issue of equity</t>
  </si>
  <si>
    <t>Issue of bonus shares</t>
  </si>
  <si>
    <t>Share issue cost</t>
  </si>
  <si>
    <t>Interim dividend paid</t>
  </si>
  <si>
    <t>Final dividend paid</t>
  </si>
  <si>
    <t>Discontinued operations</t>
  </si>
  <si>
    <t>Reclassification of depreciation transferred</t>
  </si>
  <si>
    <t>Other contributions by equity holders</t>
  </si>
  <si>
    <t>Other distributions to equity holders</t>
  </si>
  <si>
    <t>Treasury share transactions</t>
  </si>
  <si>
    <t>Changes in ownership interests in subsidiaries that do not result in loss of control</t>
  </si>
  <si>
    <t>Acquisition of subsidiary</t>
  </si>
  <si>
    <t>Share-based payment transactions</t>
  </si>
  <si>
    <t>Changes in non-controlling interest</t>
  </si>
  <si>
    <t>Other miscellaneous changes in equity</t>
  </si>
  <si>
    <t>Total changes in shareholders equity</t>
  </si>
  <si>
    <t>Equity balance at end of period</t>
  </si>
  <si>
    <t>Share capital [member]</t>
  </si>
  <si>
    <t>Share premium [member]</t>
  </si>
  <si>
    <t>Treasury shares [member]</t>
  </si>
  <si>
    <t>Statutory reserve [member]</t>
  </si>
  <si>
    <t>General reserve [member]</t>
  </si>
  <si>
    <t>Retained earnings (accumulated losses) [member]</t>
  </si>
  <si>
    <t>Asset revaluation reserve [member]</t>
  </si>
  <si>
    <t>Available-for-sale [member]</t>
  </si>
  <si>
    <t>Employee share based plan reserve [member]</t>
  </si>
  <si>
    <t>Reserve of exchange differences on translation [member]</t>
  </si>
  <si>
    <t>Cash flow hedges reserve [member]</t>
  </si>
  <si>
    <t>Reserve of disposal group held for distribution/ sale [member]</t>
  </si>
  <si>
    <t>Miscellaneous other reserves [member]</t>
  </si>
  <si>
    <t>Total other reserves [member]</t>
  </si>
  <si>
    <t>Equity attributable to owners of parent [member]</t>
  </si>
  <si>
    <t>Non-controlling interests [member]</t>
  </si>
  <si>
    <t>Components of equity [axis]</t>
  </si>
  <si>
    <t>tw-sas_cor_2016-09-30.xsd#tw-sas_StatementOfChangesInEquityTable::tw-sas_cor_2016-09-30.xsd#tw-sas_ComponentsOfEquityAxis</t>
  </si>
  <si>
    <t>d0326bb1-994a-4ac7-9ec4-a626c6deb20b:~:NotMandatory:~:True:~:http://www.tadawul.com.sa/tw-rep-oth/role/NotesFormingPartOfAccounts</t>
  </si>
  <si>
    <t>7dfb5184-efd4-46fb-a69a-5027461f9767:~:NotesFormingPartOfAccounts_1:~:NotMandatory:~:True:~:tw-sas_cor_2016-09-30.xsd#tw-sas_NotesFormingPartOfAccountsAbstract::tw-sas_cor_2016-09-30.xsd#tw-sas_NotesFormingPartOfAccountsLineItems:~::~:</t>
  </si>
  <si>
    <t>tw-sas_cor_2016-09-30.xsd#tw-sas_NotesFormingPartOfAccountsLineItems</t>
  </si>
  <si>
    <t>tw-sas_cor_2016-09-30.xsd#tw-sas_DisclosureOfNotesAndOtherExplanatoryInformationExplanatory</t>
  </si>
  <si>
    <t>tw-sas_cor_2016-09-30.xsd#tw-sas_DisclosureOfGeneralInformationAboutReportingEntityAbstract</t>
  </si>
  <si>
    <t>tw-sas_cor_2016-09-30.xsd#tw-sas_DisclosureOfGeneralInformationAboutReportingEntityExplanatory</t>
  </si>
  <si>
    <t>tw-sas_cor_2016-09-30.xsd#tw-sas_DisclosureOfInformationAboutMajorActivitiesOfReportingEntityExplanatory</t>
  </si>
  <si>
    <t>tw-sas_cor_2016-09-30.xsd#tw-sas_DisclosureOfGeneralInformationAboutReportingEntitysSubsidiariesExplanatory@http://www.xbrl.org/2003/role/verboseLabel</t>
  </si>
  <si>
    <t>tw-sas_cor_2016-09-30.xsd#tw-sas_DisclosureOfOtherGeneralDisclosuresAboutReportingEntityExplanatory</t>
  </si>
  <si>
    <t>tw-sas_cor_2016-09-30.xsd#tw-sas_DisclosureOfMajorShareholdersOfReportingEntityExplanatory</t>
  </si>
  <si>
    <t>tw-sas_cor_2016-09-30.xsd#tw-sas_DisclosureOfDeterminationOfControlOverInvesteeExplanatory</t>
  </si>
  <si>
    <t>tw-sas_cor_2016-09-30.xsd#tw-sas_OtherDisclosuresAboutReportingEntityExplanatory</t>
  </si>
  <si>
    <t>tw-sas_cor_2016-09-30.xsd#tw-sas_DisclosureOfBasisOfPreparationOfFinancialStatementsAbstract</t>
  </si>
  <si>
    <t>tw-sas_cor_2016-09-30.xsd#tw-sas_DisclosureOfBasisOfPreparationOfFinancialStatementsExplanatory</t>
  </si>
  <si>
    <t>tw-sas_cor_2016-09-30.xsd#tw-sas_DisclosureOfAccountingFrameworkUsedInPreparationOfFinancialStatementsExplanatory</t>
  </si>
  <si>
    <t>tw-sas_cor_2016-09-30.xsd#tw-sas_DisclosureOfStatementOfComplianceExplanatory</t>
  </si>
  <si>
    <t>tw-sas_cor_2016-09-30.xsd#tw-sas_DisclosureOfBasisOfMeasurementExplanatory</t>
  </si>
  <si>
    <t>tw-sas_cor_2016-09-30.xsd#tw-sas_DisclosureOfFunctionalAndPresentationCurrencyExplanatory</t>
  </si>
  <si>
    <t>tw-sas_cor_2016-09-30.xsd#tw-sas_DisclosureOfGoingConcernExplanatory</t>
  </si>
  <si>
    <t>tw-sas_cor_2016-09-30.xsd#tw-sas_DisclosureOfChangeInEndOfTheEntitysReportingPeriodExplanatory</t>
  </si>
  <si>
    <t>tw-sas_cor_2016-09-30.xsd#tw-sas_DisclosureOfNoteForEmphasisOfMatterQualifiedOpinionExplanatory</t>
  </si>
  <si>
    <t>tw-sas_cor_2016-09-30.xsd#tw-sas_DisclosureOfBasisOfConsolidationOfFinancialStatementsExplanatory</t>
  </si>
  <si>
    <t>tw-sas_cor_2016-09-30.xsd#tw-sas_OtherDisclosuresOnBasisOfPreparationOfFinancialStatementsExplanatory</t>
  </si>
  <si>
    <t>tw-sas_cor_2016-09-30.xsd#tw-sas_DisclosureOfCriticalAccountingJudgmentsEstimatesAndAssumptionsAbstract</t>
  </si>
  <si>
    <t>tw-sas_cor_2016-09-30.xsd#tw-sas_DisclosureOfCriticalAccountingJudgmentsEstimatesAndAssumptionsGeneralExplanatory</t>
  </si>
  <si>
    <t>tw-sas_cor_2016-09-30.xsd#tw-sas_DisclosureOfJudgmentsUsedInConsolidationOfAStructuredEntityExplanatory</t>
  </si>
  <si>
    <t>tw-sas_cor_2016-09-30.xsd#tw-sas_DisclosureOfImpairmentOfNonFinancialAssetsExplanatory</t>
  </si>
  <si>
    <t>tw-sas_cor_2016-09-30.xsd#tw-sas_DisclosureOfFairValueOfUnquotedFinancialInstrumentsExplanatory</t>
  </si>
  <si>
    <t>tw-sas_cor_2016-09-30.xsd#tw-sas_DisclosureOfRevaluationAndUsefulLivesOfPropertyPlantAndEquipmentIntangibleAssetsAndInvestmentPropertiesExplanatory</t>
  </si>
  <si>
    <t>tw-sas_cor_2016-09-30.xsd#tw-sas_DisclosureOfImpairmentOfFinancialAssetsExplanatory</t>
  </si>
  <si>
    <t>tw-sas_cor_2016-09-30.xsd#tw-sas_DisclosureOfProvisionForInventoryObsolescenceExplanatory</t>
  </si>
  <si>
    <t>tw-sas_cor_2016-09-30.xsd#tw-sas_DisclosureOfClassificationOfHeldToMaturityInvestmentsExplanatory</t>
  </si>
  <si>
    <t>tw-sas_cor_2016-09-30.xsd#tw-sas_DisclosureOfJudgmentsUsedInConsolidationOfEntitiesInWhichTheGroupHoldsLessThanAMajorityOfVotingRightDeFactoControlExplanatory</t>
  </si>
  <si>
    <t>tw-sas_cor_2016-09-30.xsd#tw-sas_DisclosureOfEstimatesUsedInRevenueRecognitionExplanatory</t>
  </si>
  <si>
    <t>tw-sas_cor_2016-09-30.xsd#tw-sas_DisclosureOfDeferredTaxExplanatory</t>
  </si>
  <si>
    <t>tw-sas_cor_2016-09-30.xsd#tw-sas_DisclosureOfPercentageOfCompletionMethodExplanatory</t>
  </si>
  <si>
    <t>tw-sas_cor_2016-09-30.xsd#tw-sas_DisclosureOfHedgeAccountingAndEffectiveInterestRateExplanatory</t>
  </si>
  <si>
    <t>tw-sas_cor_2016-09-30.xsd#tw-sas_DisclosureOfHydrocarbonReserveAndResourceEstimatesExplanatory</t>
  </si>
  <si>
    <t>tw-sas_cor_2016-09-30.xsd#tw-sas_DisclosureOfExplorationAndEvaluationExpendituresExplanatory</t>
  </si>
  <si>
    <t>tw-sas_cor_2016-09-30.xsd#tw-sas_DisclosureOfUnitsOfProductionDepreciationOfOilAndGasAssetsExplanatory</t>
  </si>
  <si>
    <t>tw-sas_cor_2016-09-30.xsd#tw-sas_DisclosureOfRecoverabilityOfOilAndGasAssetsExplanatory</t>
  </si>
  <si>
    <t>tw-sas_cor_2016-09-30.xsd#tw-sas_DisclosureOfDecommissioningCostsExplanatory</t>
  </si>
  <si>
    <t>tw-sas_cor_2016-09-30.xsd#tw-sas_DisclosureOfOreReserveAndMineralResourceEstimatesExplanatory</t>
  </si>
  <si>
    <t>tw-sas_cor_2016-09-30.xsd#tw-sas_DisclosureOfJudgmentsUsedInOperatingLeaseCommitmentsExplanatory</t>
  </si>
  <si>
    <t>tw-sas_cor_2016-09-30.xsd#tw-sas_DisclosureOfJudgmentsUsedForAssetsHeldForDistributionAndNonCashDistributionExplanatory</t>
  </si>
  <si>
    <t>tw-sas_cor_2016-09-30.xsd#tw-sas_DisclosureOfDefinedBenefitPlansExplanatory</t>
  </si>
  <si>
    <t>tw-sas_cor_2016-09-30.xsd#tw-sas_DisclosureOfFairValueForShareBasedPaymentsExplanatory</t>
  </si>
  <si>
    <t>tw-sas_cor_2016-09-30.xsd#tw-sas_DisclosureOfEstimatesUsedInDevelopmentCostsExplanatory</t>
  </si>
  <si>
    <t>tw-sas_cor_2016-09-30.xsd#tw-sas_OtherDisclosuresOnCriticalAccountingJudgmentsEstimatesAndAssumptionsExplanatory</t>
  </si>
  <si>
    <t>tw-sas_cor_2016-09-30.xsd#tw-sas_DisclosureOfFirstTimeAdoptionOfIFRSAbstract</t>
  </si>
  <si>
    <t>tw-sas_cor_2016-09-30.xsd#tw-sas_DisclosureOfPeriodOfAdoptingOfIFRSExplanatory</t>
  </si>
  <si>
    <t>tw-sas_cor_2016-09-30.xsd#tw-sas_DisclosureOfChangesMadeFromFirstInterimIFRSFinancialStatementsToFirstIFRSFinancialStatementsExplanatory</t>
  </si>
  <si>
    <t>tw-sas_cor_2016-09-30.xsd#tw-sas_DisclosureOfExemptionsAdoptedThatArePermittedForFirstTimeAdoptersExplanatory</t>
  </si>
  <si>
    <t>tw-sas_cor_2016-09-30.xsd#tw-sas_DisclosureOfEffectsOfTransitionFromSOCPAToIFRSExplanatory</t>
  </si>
  <si>
    <t>tw-sas_cor_2016-09-30.xsd#tw-sas_DisclosureOfEstimatesExplanatory</t>
  </si>
  <si>
    <t>tw-sas_cor_2016-09-30.xsd#tw-sas_OtherDisclosuresOnFirstTimeAdoptionOfIFRSExplanatory</t>
  </si>
  <si>
    <t>tw-sas_cor_2016-09-30.xsd#tw-sas_DisclosureOfSummaryOfSignificantAccountingPoliciesAbstract</t>
  </si>
  <si>
    <t>tw-sas_cor_2016-09-30.xsd#tw-sas_DisclosureOfSummaryOfSignificantAccountingPoliciesGeneralCommentExplanatory</t>
  </si>
  <si>
    <t>tw-sas_cor_2016-09-30.xsd#tw-sas_DescriptionOfAccountingConventionExplanatory</t>
  </si>
  <si>
    <t>tw-sas_cor_2016-09-30.xsd#tw-sas_DescriptionOfAccountingPolicyForCashAndCashEquivalentsExplanatory</t>
  </si>
  <si>
    <t>tw-sas_cor_2016-09-30.xsd#tw-sas_DescriptionOfAccountingPolicyForCurrentNonCurrentClassificationExplanatory</t>
  </si>
  <si>
    <t>tw-sas_cor_2016-09-30.xsd#tw-sas_DescriptionOfAccountingPolicyForFinancialAssetsExplanatory</t>
  </si>
  <si>
    <t>tw-sas_cor_2016-09-30.xsd#tw-sas_DescriptionOfAccountingPolicyForAssociatesAndJointVenturesExplanatory</t>
  </si>
  <si>
    <t>tw-sas_cor_2016-09-30.xsd#tw-sas_DescriptionOfAccountingPolicyForInventoriesExplanatory</t>
  </si>
  <si>
    <t>tw-sas_cor_2016-09-30.xsd#tw-sas_DescriptionOfAccountingPolicyForInventoryRealEstatePropertiesExplanatory</t>
  </si>
  <si>
    <t>tw-sas_cor_2016-09-30.xsd#tw-sas_DescriptionOfAccountingPolicyForPropertyPlantAndEquipmentExplanatory</t>
  </si>
  <si>
    <t>tw-sas_cor_2016-09-30.xsd#tw-sas_DisclosureOfAccountingPolicyForOilAndNaturalGasExplorationEvaluationAndDevelopmentExpenditureExplanatory</t>
  </si>
  <si>
    <t>tw-sas_cor_2016-09-30.xsd#tw-sas_DisclosureOfAccountingPolicyForMinePropertiesExplanatory</t>
  </si>
  <si>
    <t>tw-sas_cor_2016-09-30.xsd#tw-sas_DescriptionOfAccountingPolicyForIntangibleAssetsExplanatory</t>
  </si>
  <si>
    <t>tw-sas_cor_2016-09-30.xsd#tw-sas_DescriptionOfAccountingPolicyForImpairmentOfFinancialAndNonFinancialAssetsExplanatory</t>
  </si>
  <si>
    <t>tw-sas_cor_2016-09-30.xsd#tw-sas_DescriptionOfAccountingPolicyForForeignCurrenciesExplanatory</t>
  </si>
  <si>
    <t>tw-sas_cor_2016-09-30.xsd#tw-sas_DescriptionOfAccountingPolicyForTradeAccountsPayableAndAccrualsExplanatory</t>
  </si>
  <si>
    <t>tw-sas_cor_2016-09-30.xsd#tw-sas_DescriptionOfAccountingPolicyForProvisionsExplanatory</t>
  </si>
  <si>
    <t>tw-sas_cor_2016-09-30.xsd#tw-sas_DescriptionOfAccountingPolicyForDebtSecuritiesTermLoansBorrowingsSukuksAndMurabahasExplanatory</t>
  </si>
  <si>
    <t>tw-sas_cor_2016-09-30.xsd#tw-sas_DescriptionOfAccountingPolicyForEmployeesTerminalBenefitsExplanatory</t>
  </si>
  <si>
    <t>tw-sas_cor_2016-09-30.xsd#tw-sas_DescriptionOfAccountingPolicyForZakatExplanatory</t>
  </si>
  <si>
    <t>tw-sas_cor_2016-09-30.xsd#tw-sas_DescriptionOfAccountingPolicyForStatutoryReservesExplanatory</t>
  </si>
  <si>
    <t>tw-sas_cor_2016-09-30.xsd#tw-sas_DescriptionOfAccountingPolicyForRevenueRecognitionExplanatory</t>
  </si>
  <si>
    <t>tw-sas_cor_2016-09-30.xsd#tw-sas_DescriptionOfAccountingPolicyForSellingAndDistributionExpensesExplanatory</t>
  </si>
  <si>
    <t>tw-sas_cor_2016-09-30.xsd#tw-sas_DescriptionOfAccountingPolicyForGeneralAndAdministrativeExpensesExplanatory</t>
  </si>
  <si>
    <t>tw-sas_cor_2016-09-30.xsd#tw-sas_DescriptionOfAccountingPolicyForShareBasedPaymentsExplanatory</t>
  </si>
  <si>
    <t>tw-sas_cor_2016-09-30.xsd#tw-sas_DescriptionOfAccountingPolicyForSegmentReportingExplanatory</t>
  </si>
  <si>
    <t>tw-sas_cor_2016-09-30.xsd#tw-sas_DescriptionOfAccountingPolicyForAccountingOfLeasesExplanatory</t>
  </si>
  <si>
    <t>tw-sas_cor_2016-09-30.xsd#tw-sas_DescriptionOfAccountingPolicyForResearchAndDevelopmentCostsExplanatory</t>
  </si>
  <si>
    <t>tw-sas_cor_2016-09-30.xsd#tw-sas_DescriptionOfAccountingPolicyForGovernmentSubsidiesAndGrantsExplanatory</t>
  </si>
  <si>
    <t>tw-sas_cor_2016-09-30.xsd#tw-sas_DescriptionOfAccountingPolicyForContingentGainsOrLossExplanatory</t>
  </si>
  <si>
    <t>tw-sas_cor_2016-09-30.xsd#tw-sas_DescriptionOfAccountingPolicyForBusinessCombinationsAndGoodwillExplanatory</t>
  </si>
  <si>
    <t>tw-sas_cor_2016-09-30.xsd#tw-sas_DescriptionOfAccountingPolicyForFairValueMeasurementExplanatory</t>
  </si>
  <si>
    <t>tw-sas_cor_2016-09-30.xsd#tw-sas_DescriptionOfAccountingPolicyForIncomeAndOtherTaxesIncludingDeferredTaxesExplanatory</t>
  </si>
  <si>
    <t>tw-sas_cor_2016-09-30.xsd#tw-sas_DescriptionOfAccountingPolicyForNonCurrentAssetsHeldForDistributionToEquityHoldersOfTheParentAndDiscontinuedOperationsExplanatory</t>
  </si>
  <si>
    <t>tw-sas_cor_2016-09-30.xsd#tw-sas_DescriptionOfAccountingPolicyForCashDividendAndNonCashDistributionToEquityHoldersOfTheParentExplanatory</t>
  </si>
  <si>
    <t>tw-sas_cor_2016-09-30.xsd#tw-sas_DescriptionOfAccountingPolicyForBorrowingCostsExplanatory</t>
  </si>
  <si>
    <t>tw-sas_cor_2016-09-30.xsd#tw-sas_DescriptionOfAccountingPolicyForDerivativeFinancialInstrumentsAndHedgeAccountingExplanatory</t>
  </si>
  <si>
    <t>tw-sas_cor_2016-09-30.xsd#tw-sas_DescriptionOfAccountingPolicyForConvertiblePreferenceSharesExplanatory</t>
  </si>
  <si>
    <t>tw-sas_cor_2016-09-30.xsd#tw-sas_DescriptionOfAccountingPolicyForTreasurySharesExplanatory</t>
  </si>
  <si>
    <t>tw-sas_cor_2016-09-30.xsd#tw-sas_DescriptionOfAccountingPolicyForFinancialLiabilitiesExplanatory</t>
  </si>
  <si>
    <t>tw-sas_cor_2016-09-30.xsd#tw-sas_DescriptionOfAccountingPolicyForInvestmentPropertiesExplanatory</t>
  </si>
  <si>
    <t>tw-sas_cor_2016-09-30.xsd#tw-sas_DescriptionOfOtherAccountingPoliciesRelevantToUnderstandingOfFinancialStatementsExplanatory</t>
  </si>
  <si>
    <t>tw-sas_cor_2016-09-30.xsd#tw-sas_DisclosureOfChangesInAccountingPoliciesChangesInEstimatesChangesInReportingEntityAndErrorsCorrectionAbstract</t>
  </si>
  <si>
    <t>tw-sas_cor_2016-09-30.xsd#tw-sas_DescriptionOfChangesInAccountingPoliciesExplanatory</t>
  </si>
  <si>
    <t>tw-sas_cor_2016-09-30.xsd#tw-sas_DescriptionOfChangesInAccountingEstimatesExplanatory</t>
  </si>
  <si>
    <t>tw-sas_cor_2016-09-30.xsd#tw-sas_DescriptionOfPriorPeriodsErrorsExplanatory</t>
  </si>
  <si>
    <t>tw-sas_cor_2016-09-30.xsd#tw-sas_DisclosureOfNewAndAmendedStandardsAndInterpretationsExplanatory</t>
  </si>
  <si>
    <t>tw-sas_cor_2016-09-30.xsd#tw-sas_DisclosureOfOtherNotesFormingPartOfAccountsAbstract</t>
  </si>
  <si>
    <t>tw-sas_cor_2016-09-30.xsd#tw-sas_DisclosureOfBankBalancesAndCashExplanatory</t>
  </si>
  <si>
    <t>tw-sas_cor_2016-09-30.xsd#tw-sas_DisclosureOfShortTermDepositsExplanatory</t>
  </si>
  <si>
    <t>tw-sas_cor_2016-09-30.xsd#tw-sas_DisclosureOfFinancialAssetsExplanatory</t>
  </si>
  <si>
    <t>tw-sas_cor_2016-09-30.xsd#tw-sas_DisclosureOfTradeAccountReceivablesExplanatory</t>
  </si>
  <si>
    <t>tw-sas_cor_2016-09-30.xsd#tw-sas_DisclosureOfInventoriesExplanatory</t>
  </si>
  <si>
    <t>tw-sas_cor_2016-09-30.xsd#tw-sas_DisclosureOfInventoryRealEstatePropertiesExplanatory</t>
  </si>
  <si>
    <t>tw-sas_cor_2016-09-30.xsd#tw-sas_DisclosureOfOtherReceivablesExplanatory</t>
  </si>
  <si>
    <t>tw-sas_cor_2016-09-30.xsd#tw-sas_DisclosureOfPrepaymentsExplanatory</t>
  </si>
  <si>
    <t>tw-sas_cor_2016-09-30.xsd#tw-sas_DisclosureOfMurabahasExplanatory</t>
  </si>
  <si>
    <t>tw-sas_cor_2016-09-30.xsd#tw-sas_DisclosureOfDueFromRelatedPartiesExplanatory</t>
  </si>
  <si>
    <t>tw-sas_cor_2016-09-30.xsd#tw-sas_DisclosureOfOtherCurrentAssetsExplanatory</t>
  </si>
  <si>
    <t>tw-sas_cor_2016-09-30.xsd#tw-sas_DisclosureOfBankOverdraftExplanatory</t>
  </si>
  <si>
    <t>tw-sas_cor_2016-09-30.xsd#tw-sas_DisclosureOfInvestmentInJointVenturesAndAssociatesExplanatory</t>
  </si>
  <si>
    <t>tw-sas_cor_2016-09-30.xsd#tw-sas_DisclosureOfPropertyPlantAndEquipmentExplanatory</t>
  </si>
  <si>
    <t>tw-sas_cor_2016-09-30.xsd#tw-sas_DisclosuresOfInvestmentPropertiesIncludingInvestmentPropertiesUnderConstructionExplanatory</t>
  </si>
  <si>
    <t>tw-sas_cor_2016-09-30.xsd#tw-sas_DisclosuresOfGoodwillExplanatory</t>
  </si>
  <si>
    <t>tw-sas_cor_2016-09-30.xsd#tw-sas_DisclosureOfAssetsSubjectToFinanceLeaseExplanatory</t>
  </si>
  <si>
    <t>tw-sas_cor_2016-09-30.xsd#tw-sas_DisclosureOfExplorationAndEvaluationAssetsExplanatory</t>
  </si>
  <si>
    <t>tw-sas_cor_2016-09-30.xsd#tw-sas_DisclosureOfOilAndGasPropertiesExplanatory</t>
  </si>
  <si>
    <t>tw-sas_cor_2016-09-30.xsd#tw-sas_DisclosureOfMinePropertiesExplanatory</t>
  </si>
  <si>
    <t>tw-sas_cor_2016-09-30.xsd#tw-sas_DisclosureOfIntangibleAssetsExplanatory</t>
  </si>
  <si>
    <t>tw-sas_cor_2016-09-30.xsd#tw-sas_DisclosureOfOtherNonCurrentAssetsExplanatory</t>
  </si>
  <si>
    <t>tw-sas_cor_2016-09-30.xsd#tw-sas_DisclosureOfShortTermBorrowingExplanatory</t>
  </si>
  <si>
    <t>tw-sas_cor_2016-09-30.xsd#tw-sas_DisclosureOfTradeAccountPayableExplanatory</t>
  </si>
  <si>
    <t>tw-sas_cor_2016-09-30.xsd#tw-sas_DisclosureOfAccruedExpensesExplanatory</t>
  </si>
  <si>
    <t>tw-sas_cor_2016-09-30.xsd#tw-sas_DisclosureOfDueToRelatedPartiesExplanatory</t>
  </si>
  <si>
    <t>tw-sas_cor_2016-09-30.xsd#tw-sas_DisclosureOfZakatExplanatory</t>
  </si>
  <si>
    <t>tw-sas_cor_2016-09-30.xsd#tw-sas_DisclosureOfIncomeTaxExplanatory</t>
  </si>
  <si>
    <t>tw-sas_cor_2016-09-30.xsd#tw-sas_DisclosureOfDeferredRevenueExplanatory</t>
  </si>
  <si>
    <t>tw-sas_cor_2016-09-30.xsd#tw-sas_DisclosureOfDividendsExplanatory</t>
  </si>
  <si>
    <t>tw-sas_cor_2016-09-30.xsd#tw-sas_DisclosureOfOtherCurrentLiabilitiesExplanatory</t>
  </si>
  <si>
    <t>tw-sas_cor_2016-09-30.xsd#tw-sas_DisclosureOfDebtSecuritiesTermLoansBorrowingsSukuksAndMurabahasExplanatory</t>
  </si>
  <si>
    <t>tw-sas_cor_2016-09-30.xsd#tw-sas_DisclosureOfEmployeesTerminalBenefitsExplanatory</t>
  </si>
  <si>
    <t>tw-sas_cor_2016-09-30.xsd#tw-sas_DisclosureOfLongTermAccountsPayableExplanatory</t>
  </si>
  <si>
    <t>tw-sas_cor_2016-09-30.xsd#tw-sas_DisclosureOfOtherNonCurrentLiabilitiesExplanatory</t>
  </si>
  <si>
    <t>tw-sas_cor_2016-09-30.xsd#tw-sas_DisclosureOfShareCapitalExplanatory</t>
  </si>
  <si>
    <t>tw-sas_cor_2016-09-30.xsd#tw-sas_DisclosureOfTreasurySharesExplanatory</t>
  </si>
  <si>
    <t>tw-sas_cor_2016-09-30.xsd#tw-sas_DisclosureOfStatutoryReservesExplanatory</t>
  </si>
  <si>
    <t>tw-sas_cor_2016-09-30.xsd#tw-sas_DisclosureOfGeneralReserveExplanatory</t>
  </si>
  <si>
    <t>tw-sas_cor_2016-09-30.xsd#tw-sas_DisclosureOfGovernmentSubsidiesAndGrantsExplanatory</t>
  </si>
  <si>
    <t>tw-sas_cor_2016-09-30.xsd#tw-sas_DisclosureOfSharePremiumExplanatory</t>
  </si>
  <si>
    <t>tw-sas_cor_2016-09-30.xsd#tw-sas_DisclosureOfForeignCurrencyTranslationAdjustmentsExplanatory</t>
  </si>
  <si>
    <t>tw-sas_cor_2016-09-30.xsd#tw-sas_DisclosureOfRetainedEarningsAccumulatedLossesExplanatory</t>
  </si>
  <si>
    <t>tw-sas_cor_2016-09-30.xsd#tw-sas_DisclosureOfNonControllingInterestsExplanatory</t>
  </si>
  <si>
    <t>tw-sas_cor_2016-09-30.xsd#tw-sas_DisclosureOfSalesExplanatory</t>
  </si>
  <si>
    <t>tw-sas_cor_2016-09-30.xsd#tw-sas_DisclosureOfCostOfSalesExplanatory</t>
  </si>
  <si>
    <t>tw-sas_cor_2016-09-30.xsd#tw-sas_DisclosureOfSellingAndDistributionExpensesExplanatory</t>
  </si>
  <si>
    <t>tw-sas_cor_2016-09-30.xsd#tw-sas_DisclosureOfGeneralAndAdministrativeExpensesExplanatory</t>
  </si>
  <si>
    <t>tw-sas_cor_2016-09-30.xsd#tw-sas_DisclosureOfOtherOperatingExpensesExplanatory</t>
  </si>
  <si>
    <t>tw-sas_cor_2016-09-30.xsd#tw-sas_DisclosureOfProvisionsExplanatory</t>
  </si>
  <si>
    <t>tw-sas_cor_2016-09-30.xsd#tw-sas_DisclosureOfRoyaltiesExplanatory</t>
  </si>
  <si>
    <t>tw-sas_cor_2016-09-30.xsd#tw-sas_DisclosureOfOtherIncomeNetExplanatory</t>
  </si>
  <si>
    <t>tw-sas_cor_2016-09-30.xsd#tw-sas_DisclosureOfOtherExpensesNetExplanatory</t>
  </si>
  <si>
    <t>tw-sas_cor_2016-09-30.xsd#tw-sas_DisclosureOfEarningsPerShareExplanatory</t>
  </si>
  <si>
    <t>tw-sas_cor_2016-09-30.xsd#tw-sas_DisclosureOfLeasesExplanatory</t>
  </si>
  <si>
    <t>tw-sas_cor_2016-09-30.xsd#tw-sas_DisclosureOfRelatedPartyTransactionsExplanatory</t>
  </si>
  <si>
    <t>tw-sas_cor_2016-09-30.xsd#tw-sas_DisclosureOfSegmentsReportingExplanatory</t>
  </si>
  <si>
    <t>tw-sas_cor_2016-09-30.xsd#tw-sas_DisclosureOfRiskManagementAbstract</t>
  </si>
  <si>
    <t>tw-sas_cor_2016-09-30.xsd#tw-sas_DisclosureOfCreditRiskExplanatory</t>
  </si>
  <si>
    <t>tw-sas_cor_2016-09-30.xsd#tw-sas_DisclosureOfLiquidityRiskExplanatory</t>
  </si>
  <si>
    <t>tw-sas_cor_2016-09-30.xsd#tw-sas_DisclosureOfInterestRateRiskExplanatory</t>
  </si>
  <si>
    <t>tw-sas_cor_2016-09-30.xsd#tw-sas_DisclosureOfCurrencyRiskExplanatory</t>
  </si>
  <si>
    <t>tw-sas_cor_2016-09-30.xsd#tw-sas_DisclosureOfSubsequentEventsExplanatory</t>
  </si>
  <si>
    <t>tw-sas_cor_2016-09-30.xsd#tw-sas_DisclosureOfCommitmentsAndContingenciesExplanatory</t>
  </si>
  <si>
    <t>tw-sas_cor_2016-09-30.xsd#tw-sas_DisclosureOfComparativeFiguresAndRestatementsExplanatory</t>
  </si>
  <si>
    <t>tw-sas_cor_2016-09-30.xsd#tw-sas_DisclosureOfBoardOfDirectorsApprovalOfTheFinancialStatementsExplanatory</t>
  </si>
  <si>
    <t>tw-sas_cor_2016-09-30.xsd#tw-sas_DisclosureOfCapitalManagementExplanatory</t>
  </si>
  <si>
    <t>tw-sas_cor_2016-09-30.xsd#tw-sas_DisclosureOfFairValueHierarchyExplanatory</t>
  </si>
  <si>
    <t>tw-sas_cor_2016-09-30.xsd#tw-sas_DisclosureOfFinancialLiabilitiesExplanatory</t>
  </si>
  <si>
    <t>tw-sas_cor_2016-09-30.xsd#tw-sas_DisclosureOfShareBasedPaymentExplanatory</t>
  </si>
  <si>
    <t>tw-sas_cor_2016-09-30.xsd#tw-sas_DisclosureOfHedgingActivitiesAndDerivativesExplanatory</t>
  </si>
  <si>
    <t>tw-sas_cor_2016-09-30.xsd#tw-sas_DisclosuresOfAssetsHeldForSaleAndDiscontinuedOperationsExplanatory</t>
  </si>
  <si>
    <t>tw-sas_cor_2016-09-30.xsd#tw-sas_DisclosuresOfBusinessCombinationExplanatory</t>
  </si>
  <si>
    <t>tw-sas_cor_2016-09-30.xsd#tw-sas_DisclosuresOfComponentOfOtherComprehensiveIncomeExplanatory</t>
  </si>
  <si>
    <t>tw-sas_cor_2016-09-30.xsd#tw-sas_DisclosureOfOtherNotesRelevantToUnderstandingOfFinancialStatementsExplanatory</t>
  </si>
  <si>
    <t>tw-sas_cor_2016-09-30.xsd#tw-sas_FinancialStatementsTable::dei_core_2016-09-30.xsd#dei_LanguageAxis::dei_core_2016-09-30.xsd#dei_EnglishMember</t>
  </si>
  <si>
    <t>tw-sas_cor_2016-09-30.xsd#tw-sas_FinancialStatementsTable::dei_core_2016-09-30.xsd#dei_LanguageAxis::dei_core_2016-09-30.xsd#dei_ArabicMember</t>
  </si>
  <si>
    <t>Notes forming part of accounts [line items]</t>
  </si>
  <si>
    <t>Disclosure of notes and other explanatory information [text block]</t>
  </si>
  <si>
    <t>Disclosure of general information about reporting entity [abstract]</t>
  </si>
  <si>
    <t>Disclosure of general information about reporting entity [text block]</t>
  </si>
  <si>
    <t>Disclosure of information about major activities of reporting entity [text block]</t>
  </si>
  <si>
    <t>Disclosure of general information about reporting entity's subsidiaries including principal activities, percentage of holding and place of incorporation [text block]</t>
  </si>
  <si>
    <t>Disclosure of other general disclosures about reporting entity [text block]</t>
  </si>
  <si>
    <t>Disclosure of major shareholders of reporting entity [text block]</t>
  </si>
  <si>
    <t>Disclosure of determination of control over investee [text block]</t>
  </si>
  <si>
    <t>Other disclosures about reporting entity [text block]</t>
  </si>
  <si>
    <t>Disclosure of basis of preparation of financial statements [abstract]</t>
  </si>
  <si>
    <t>Disclosure of basis of preparation of financial statements [text block]</t>
  </si>
  <si>
    <t>Disclosure of accounting framework used in preparation of financial statements [text block]</t>
  </si>
  <si>
    <t>Disclosure of statement of compliance [text block]</t>
  </si>
  <si>
    <t>Disclosure of basis of measurement [text block]</t>
  </si>
  <si>
    <t>Disclosure of functional and presentation currency [text block]</t>
  </si>
  <si>
    <t>Disclosure of going concern [text block]</t>
  </si>
  <si>
    <t>Disclosure of change in end of the entity's reporting period [text block]</t>
  </si>
  <si>
    <t>Disclosure of note for emphasis of matter/ qualified opinion [text block]</t>
  </si>
  <si>
    <t>Disclosure of basis of consolidation of financial statements [text block]</t>
  </si>
  <si>
    <t>Other disclosures on basis of preparation of financial statements [text block]</t>
  </si>
  <si>
    <t>Disclosure of impairment of non-financial assets [text block]</t>
  </si>
  <si>
    <t>Disclosure of fair value of unquoted financial instruments [text block]</t>
  </si>
  <si>
    <t>Disclosure of revaluation and useful lives of property, plant and equipment, intangible assets and investment properties [text block]</t>
  </si>
  <si>
    <t>Disclosure of impairment of financial assets [text block]</t>
  </si>
  <si>
    <t>Disclosure of provision for inventory obsolescence [text block]</t>
  </si>
  <si>
    <t>Disclosure of classification of held-to-maturity investments [text block]</t>
  </si>
  <si>
    <t>Disclosure of estimates used in revenue recognition [text block]</t>
  </si>
  <si>
    <t>Disclosure of deferred tax [text block]</t>
  </si>
  <si>
    <t>Disclosure of percentage of completion method [text block]</t>
  </si>
  <si>
    <t>Disclosure of hedge accounting and effective interest rate [text block]</t>
  </si>
  <si>
    <t>Disclosure of hydrocarbon reserve and resource estimates [text block]</t>
  </si>
  <si>
    <t>Disclosure of exploration and evaluation expenditures [text block]</t>
  </si>
  <si>
    <t>Disclosure of units of production (UOP) depreciation of oil and gas assets [text block]</t>
  </si>
  <si>
    <t>Disclosure of recoverability of oil and gas assets [text block]</t>
  </si>
  <si>
    <t>Disclosure of decommissioning costs [text block]</t>
  </si>
  <si>
    <t>Disclosure of ore reserve and mineral resource estimates [text block]</t>
  </si>
  <si>
    <t>Disclosure of defined benefit plans [text block]</t>
  </si>
  <si>
    <t>Disclosure of fair value for share-based payments [text block]</t>
  </si>
  <si>
    <t>Disclosure of estimates used in development costs [text block]</t>
  </si>
  <si>
    <t>Disclosure of first-time adoption of IFRS [abstract]</t>
  </si>
  <si>
    <t>Disclosure of period of adopting of IFRS [text block]</t>
  </si>
  <si>
    <t>Disclosure of changes made from first Interim IFRS financial statements to first IFRS financial statements [text block]</t>
  </si>
  <si>
    <t>Disclosure of exemptions adopted that are permitted for first-time adopters [text block]</t>
  </si>
  <si>
    <t>Disclosure of effects of transition from SOCPA to IFRS [text block]</t>
  </si>
  <si>
    <t>Disclosure of estimates [text block]</t>
  </si>
  <si>
    <t>Other disclosures on first-time adoption of IFRS [text block]</t>
  </si>
  <si>
    <t>Disclosure of summary of significant accounting policies [abstract]</t>
  </si>
  <si>
    <t>Disclosure of summary of significant accounting policies, general comment [text block]</t>
  </si>
  <si>
    <t>Description of accounting convention [text block]</t>
  </si>
  <si>
    <t>Description of accounting policy for cash and cash equivalents [text block]</t>
  </si>
  <si>
    <t>Description of accounting policy for current/ non-current classification [text block]</t>
  </si>
  <si>
    <t>Description of accounting policy for financial assets [text block]</t>
  </si>
  <si>
    <t>Description of accounting policy for associates and joint ventures [text block]</t>
  </si>
  <si>
    <t>Description of accounting policy for inventories [text block]</t>
  </si>
  <si>
    <t>Description of accounting policy for inventory real estate properties [text block]</t>
  </si>
  <si>
    <t>Description of accounting policy for property, plant and equipment [text block]</t>
  </si>
  <si>
    <t>Disclosure of accounting policy for oil and natural gas exploration, evaluation and development expenditure [text block]</t>
  </si>
  <si>
    <t>Disclosure of accounting policy for mine properties [text block]</t>
  </si>
  <si>
    <t>Description of accounting policy for intangible assets [text block]</t>
  </si>
  <si>
    <t>Description of accounting policy for impairment of financial and non-financial assets [text block]</t>
  </si>
  <si>
    <t>Description of accounting policy for foreign currencies [text block]</t>
  </si>
  <si>
    <t>Description of accounting policy for trade accounts payable and accruals [text block]</t>
  </si>
  <si>
    <t>Description of accounting policy for provisions [text block]</t>
  </si>
  <si>
    <t>Description of accounting policy for debt securities, term loans, borrowings, sukuks and murabahas [text block]</t>
  </si>
  <si>
    <t>Description of accounting policy for employees' terminal benefits [text block]</t>
  </si>
  <si>
    <t>Description of accounting policy for zakat [text block]</t>
  </si>
  <si>
    <t>Description of accounting policy for statutory reserves [text block]</t>
  </si>
  <si>
    <t>Description of accounting policy for revenue recognition [text block]</t>
  </si>
  <si>
    <t>Description of accounting policy for selling and distribution expenses [text block]</t>
  </si>
  <si>
    <t>Description of accounting policy for general and administrative expenses [text block]</t>
  </si>
  <si>
    <t>Description of accounting policy for share-based payments [text block]</t>
  </si>
  <si>
    <t>Description of accounting policy for segment reporting [text block]</t>
  </si>
  <si>
    <t>Description of accounting policy for accounting of leases [text block]</t>
  </si>
  <si>
    <t>Description of accounting policy for research and development costs [text block]</t>
  </si>
  <si>
    <t>Description of accounting policy for government subsidies and grants [text block]</t>
  </si>
  <si>
    <t>Description of accounting policy for contingent gains or loss [text block]</t>
  </si>
  <si>
    <t>Description of accounting policy for business combinations and goodwill [text block]</t>
  </si>
  <si>
    <t>Description of accounting policy for fair value measurement [text block]</t>
  </si>
  <si>
    <t>Description of accounting policy for income and other taxes including deferred taxes [text block]</t>
  </si>
  <si>
    <t>Description of accounting policy for non-current assets held for distribution to equity holders of the parent and discontinued operations [text block]</t>
  </si>
  <si>
    <t>Description of accounting policy for cash dividend and non-cash distribution to equity holders of the parent [text block]</t>
  </si>
  <si>
    <t>Description of accounting policy for borrowing costs [text block]</t>
  </si>
  <si>
    <t>Description of accounting policy for derivative financial instruments and hedge accounting [text block]</t>
  </si>
  <si>
    <t>Description of accounting policy for convertible preference shares[text block]</t>
  </si>
  <si>
    <t>Description of accounting policy for treasury shares [text block]</t>
  </si>
  <si>
    <t>Description of accounting policy for financial liabilities[text block]</t>
  </si>
  <si>
    <t>Description of accounting policy for investment properties[text block]</t>
  </si>
  <si>
    <t>Description of other accounting policies relevant to understanding of financial statements [text block]</t>
  </si>
  <si>
    <t>Disclosure of changes in accounting policies, changes in estimates, changes in reporting entity and errors correction [abstract]</t>
  </si>
  <si>
    <t>Description of changes in accounting policies [text block]</t>
  </si>
  <si>
    <t>Description of changes in accounting estimates [text block]</t>
  </si>
  <si>
    <t>Description of prior periods errors [text block]</t>
  </si>
  <si>
    <t>Disclosure of new and amended standards and interpretations [text block]</t>
  </si>
  <si>
    <t>Disclosure of other notes forming part of accounts [abstract]</t>
  </si>
  <si>
    <t>Disclosure of bank balances and cash [text block]</t>
  </si>
  <si>
    <t>Disclosure of short-term deposits [text block]</t>
  </si>
  <si>
    <t>Disclosure of financial assets [text block]</t>
  </si>
  <si>
    <t>Disclosure of trade account receivables [text block]</t>
  </si>
  <si>
    <t>Disclosure of inventories [text block]</t>
  </si>
  <si>
    <t>Disclosure of inventory real estate properties [text block]</t>
  </si>
  <si>
    <t>Disclosure of other receivables [text block]</t>
  </si>
  <si>
    <t>Disclosure of prepayments [text block]</t>
  </si>
  <si>
    <t>Disclosure of murabahas [text block]</t>
  </si>
  <si>
    <t>Disclosure of due from related parties [text block]</t>
  </si>
  <si>
    <t>Disclosure of other current assets [text block]</t>
  </si>
  <si>
    <t>Disclosure of bank overdraft [text block]</t>
  </si>
  <si>
    <t>Disclosure of investment in joint ventures and associates [text block]</t>
  </si>
  <si>
    <t>Disclosure of property, plant and equipment [text block]</t>
  </si>
  <si>
    <t>Disclosures of investment properties, including investment properties under construction [text block]</t>
  </si>
  <si>
    <t>Disclosures of goodwill [text block]</t>
  </si>
  <si>
    <t>Disclosure of assets subject to finance lease [text block]</t>
  </si>
  <si>
    <t>Disclosure of exploration and evaluation assets [text block]</t>
  </si>
  <si>
    <t>Disclosure of oil and gas properties [text block]</t>
  </si>
  <si>
    <t>Disclosure of mine properties [text block]</t>
  </si>
  <si>
    <t>Disclosure of intangible assets [text block]</t>
  </si>
  <si>
    <t>Disclosure of other non-current assets [text block]</t>
  </si>
  <si>
    <t>Disclosure of short term borrowing [text block]</t>
  </si>
  <si>
    <t>Disclosure of trade account payable [text block]</t>
  </si>
  <si>
    <t>Disclosure of accrued expenses [text block]</t>
  </si>
  <si>
    <t>Disclosure of due to related parties [text block]</t>
  </si>
  <si>
    <t>Disclosure of zakat [text block]</t>
  </si>
  <si>
    <t>Disclosure of income tax [text block]</t>
  </si>
  <si>
    <t>Disclosure of deferred revenue [text block]</t>
  </si>
  <si>
    <t>Disclosure of dividends [text block]</t>
  </si>
  <si>
    <t>Disclosure of other current liabilities [text block]</t>
  </si>
  <si>
    <t>Disclosure of debt securities, term loans, borrowings, sukuks and murabahas [text block]</t>
  </si>
  <si>
    <t>Disclosure of employees' terminal benefits [text block]</t>
  </si>
  <si>
    <t>Disclosure of long term accounts payable [text block]</t>
  </si>
  <si>
    <t>Disclosure of other non-current liabilities [text block]</t>
  </si>
  <si>
    <t>Disclosure of share capital [text block]</t>
  </si>
  <si>
    <t>Disclosure of treasury shares [text block]</t>
  </si>
  <si>
    <t>Disclosure of statutory reserves [text block]</t>
  </si>
  <si>
    <t>Disclosure of general reserve [text block]</t>
  </si>
  <si>
    <t>Disclosure of government subsidies and grants [text block]</t>
  </si>
  <si>
    <t>Disclosure of share premium [text block]</t>
  </si>
  <si>
    <t>Disclosure of foreign currency translation adjustments [text block]</t>
  </si>
  <si>
    <t>Disclosure of retained earnings/ accumulated losses [text block]</t>
  </si>
  <si>
    <t>Disclosure of non-controlling interests [text block]</t>
  </si>
  <si>
    <t>Disclosure of sales [text block]</t>
  </si>
  <si>
    <t>Disclosure of cost of sales [text block]</t>
  </si>
  <si>
    <t>Disclosure of selling and distribution expenses [text block]</t>
  </si>
  <si>
    <t>Disclosure of general and administrative expenses [text block]</t>
  </si>
  <si>
    <t>Disclosure of other operating expenses [text block]</t>
  </si>
  <si>
    <t>Disclosure of provisions [text block]</t>
  </si>
  <si>
    <t>Disclosure of royalties [text block]</t>
  </si>
  <si>
    <t>Disclosure of other income, net [text block]</t>
  </si>
  <si>
    <t>Disclosure of other expenses, net [text block]</t>
  </si>
  <si>
    <t>Disclosure of earnings per share [text block]</t>
  </si>
  <si>
    <t>Disclosure of leases [text block]</t>
  </si>
  <si>
    <t>Disclosure of related party transactions [text block]</t>
  </si>
  <si>
    <t>Disclosure of segments reporting [text block]</t>
  </si>
  <si>
    <t>Disclosure of risk management [abstract]</t>
  </si>
  <si>
    <t>Disclosure of credit risk [text block]</t>
  </si>
  <si>
    <t>Disclosure of liquidity risk [text block]</t>
  </si>
  <si>
    <t>Disclosure of interest rate risk [text block]</t>
  </si>
  <si>
    <t>Disclosure of currency risk [text block]</t>
  </si>
  <si>
    <t>Disclosure of subsequent events [text block]</t>
  </si>
  <si>
    <t>Disclosure of commitments and contingencies [text block]</t>
  </si>
  <si>
    <t>Disclosure of comparative figures and restatements [text block]</t>
  </si>
  <si>
    <t>Disclosure of board of director's approval of the financial statements [text block]</t>
  </si>
  <si>
    <t>Disclosure of capital management [text block]</t>
  </si>
  <si>
    <t>Disclosure of fair value hierarchy [text block]</t>
  </si>
  <si>
    <t>Disclosure of financial liabilities [text block]</t>
  </si>
  <si>
    <t>Disclosure of share based payment [text block]</t>
  </si>
  <si>
    <t>Disclosure of hedging activities and derivatives [text block]</t>
  </si>
  <si>
    <t>Disclosures of assets held for sale and discontinued operations [text block]</t>
  </si>
  <si>
    <t>Disclosures of business combination [text block]</t>
  </si>
  <si>
    <t>Disclosures of component of other comprehensive income [text block]</t>
  </si>
  <si>
    <t>Disclosure of other notes relevant to understanding of financial statements [text block]</t>
  </si>
  <si>
    <t>tw-sas_cor_2016-09-30.xsd#tw-sas_FinancialStatementsTable::dei_core_2016-09-30.xsd#dei_LanguageAxis</t>
  </si>
  <si>
    <t>[100010] Filing information</t>
  </si>
  <si>
    <t>[200100] Independent auditors report</t>
  </si>
  <si>
    <t>[300100] Statement of financial position, order of liquidity</t>
  </si>
  <si>
    <t>[300200] Statement of financial position, current/ non-current</t>
  </si>
  <si>
    <t>[300300] Statement of income, nature of expense</t>
  </si>
  <si>
    <t>[300400] Statement of income, function of expense</t>
  </si>
  <si>
    <t>[300500] Statement of other comprehensive income, before tax</t>
  </si>
  <si>
    <t>[300700] Statement of cash flows, indirect method</t>
  </si>
  <si>
    <t>[300600] Statement of changes in equity</t>
  </si>
  <si>
    <t>[400100] Notes forming part of accounts</t>
  </si>
  <si>
    <t>No</t>
  </si>
  <si>
    <t>لا</t>
  </si>
  <si>
    <t>Consolidated</t>
  </si>
  <si>
    <t>موحدة</t>
  </si>
  <si>
    <t>ريال سعودي</t>
  </si>
  <si>
    <t>dei_core_2016-09-30.xsd#dei_MethodOfPresentationOfStatementOfFinancialPosition</t>
  </si>
  <si>
    <t>dei_core_2016-09-30.xsd#dei_MethodOfPresentationOfStatementOfIncome</t>
  </si>
  <si>
    <t>LEGEND</t>
  </si>
  <si>
    <t>Numeric Data</t>
  </si>
  <si>
    <t>TextBlock Data</t>
  </si>
  <si>
    <t>Text Data</t>
  </si>
  <si>
    <t>Dropdown Data</t>
  </si>
  <si>
    <t>No Data</t>
  </si>
  <si>
    <t>Formula Cell</t>
  </si>
  <si>
    <t>Reporting Date</t>
  </si>
  <si>
    <t>en</t>
  </si>
  <si>
    <t>&lt;Sheets&gt;_x000D_
  &lt;Sheet Group="Disclosures" SheetName="Filing information" Name="[100010] Filing information" Annual="Mandatory" Other="Mandatory" Checked="True" /&gt;_x000D_
  &lt;Sheet Group="Disclosures" SheetName="Independent auditors report" Name="[200100] Independent auditors report" Annual="Mandatory" Other="Mandatory" Checked="True" /&gt;_x000D_
  &lt;Sheet Group="Statements" SheetName="Balance sheet - OrderOfLiq" Name="[300100] Statement of financial position, order of liquidity" Annual="Mandatory" Other="Mandatory" Checked="True" /&gt;_x000D_
  &lt;Sheet Group="Statements" SheetName="Balance sheet - CurNonCur" Name="[300200] Statement of financial position, current/ non-current" Annual="Mandatory" Other="Mandatory" Checked="True" /&gt;_x000D_
  &lt;Sheet Group="Statements" SheetName="Statement of income - Nature" Name="[300300] Statement of income, nature of expense" Annual="Mandatory" Other="Mandatory" Checked="True" /&gt;_x000D_
  &lt;Sheet Group="Statements" SheetName="Statement of income - Function" Name="[300400] Statement of income, function of expense" Annual="Mandatory" Other="Mandatory" Checked="True" /&gt;_x000D_
  &lt;Sheet Group="Statements" SheetName="Statement comprehensive income" Name="[300500] Statement of other comprehensive income, before tax" Annual="Mandatory" Other="Mandatory" Checked="True" /&gt;_x000D_
  &lt;Sheet Group="Statements" SheetName="Statement of cash flows" Name="[300700] Statement of cash flows, indirect method" Annual="Mandatory" Other="Mandatory" Checked="True" /&gt;_x000D_
  &lt;Sheet Group="Statements" SheetName="Statement of equity" Name="[300600] Statement of changes in equity" Annual="Mandatory" Other="Mandatory" Checked="True" /&gt;_x000D_
  &lt;Sheet Group="Notes" SheetName="NotesFormingPartOfAccounts" Name="[400100] Notes forming part of accounts" Annual="" Other="" Checked="True" /&gt;_x000D_
&lt;/Sheets&gt;</t>
  </si>
  <si>
    <t>Disclosures</t>
  </si>
  <si>
    <t>Back to Navigator</t>
  </si>
  <si>
    <t>Statements</t>
  </si>
  <si>
    <t>Notes</t>
  </si>
  <si>
    <t>Navigator</t>
  </si>
  <si>
    <t>4baa50f3-223c-4ad3-a1f6-4a7b6e5b8351:~:Statement of equity_2:~:NotMandatory:~:True:~:tw-sas_cor_2016-09-30.xsd#tw-sas_StatementOfChangesInEquityAbstract::tw-sas_cor_2016-09-30.xsd#tw-sas_StatementOfChangesInEquityLineItems:~::~:</t>
  </si>
  <si>
    <t>Note No.</t>
  </si>
  <si>
    <t>tw-sas_cor_2016-09-30.xsd#tw-sas_DateOfEndOfReportingPeriod2013</t>
  </si>
  <si>
    <t>Period covered by financial statements</t>
  </si>
  <si>
    <t>Weighted average number of equity shares outstanding</t>
  </si>
  <si>
    <t>Share closing price at the last trading day of financial year (in numbers)</t>
  </si>
  <si>
    <t>Adjustments for gain (loss) on disposal of property, plant and equipment</t>
  </si>
  <si>
    <t>Adjustments for decrease (increase) in rent receivables</t>
  </si>
  <si>
    <t>Finance income from investing activities</t>
  </si>
  <si>
    <t>Transfer from retained earnings</t>
  </si>
  <si>
    <t>Disclosure of critical accounting judgements, estimates and assumptions [abstract]</t>
  </si>
  <si>
    <t>Disclosure of critical accounting judgements, estimates and assumptions, general [text block]</t>
  </si>
  <si>
    <t>Disclosure of judgements used in consolidation of a structured entity [text block]</t>
  </si>
  <si>
    <t>Disclosure of judgements used in consolidation of entities in which the group holds less than a majority of voting right (de facto control) [text block]</t>
  </si>
  <si>
    <t>Disclosure of judgements used in operating lease commitments [text block]</t>
  </si>
  <si>
    <t>Disclosure of judgements used for assets held for distribution and non-cash distribution [text block]</t>
  </si>
  <si>
    <t>Other disclosures on critical accounting judgements, estimates and assumptions [text block]</t>
  </si>
  <si>
    <t>Total equity [member]</t>
  </si>
  <si>
    <t>Method of presentation of statement of income</t>
  </si>
  <si>
    <t>Method of presentation of statement of financial position</t>
  </si>
  <si>
    <t>dei_core_2016-09-30.xsd#dei_ReportingPeriodStartDate@http://www.xbrl.org/2003/role/periodStartLabel</t>
  </si>
  <si>
    <t>Previous reporting period start date</t>
  </si>
  <si>
    <t>tw-sas_cor_2016-09-30.xsd#tw-sas_DateOfEndOfReportingPeriod2013@http://www.xbrl.org/2003/role/periodStartLabel</t>
  </si>
  <si>
    <t>Previous reporting period end date</t>
  </si>
  <si>
    <t>tw_cor_2016-09-30.xsd#tw_AuditorsInformationTable::tw_cor_2016-09-30.xsd#tw_AuditorsAxis::tw_cor_2016-09-30.xsd#tw_PrimaryAuditorMember:::tw_cor_2016-09-30.xsd#tw_AuditorsInformationTable::dei_core_2016-09-30.xsd#dei_LanguageAxis::dei_core_2016-09-30.xsd#dei_EnglishMember</t>
  </si>
  <si>
    <t>tw_cor_2016-09-30.xsd#tw_AuditorsInformationTable::tw_cor_2016-09-30.xsd#tw_AuditorsAxis::tw_cor_2016-09-30.xsd#tw_PrimaryAuditorMember:::tw_cor_2016-09-30.xsd#tw_AuditorsInformationTable::dei_core_2016-09-30.xsd#dei_LanguageAxis::dei_core_2016-09-30.xsd#dei_ArabicMember</t>
  </si>
  <si>
    <t>tw_cor_2016-09-30.xsd#tw_AuditorsInformationTable::tw_cor_2016-09-30.xsd#tw_AuditorsAxis::tw_cor_2016-09-30.xsd#tw_SecondPrimaryAuditorMember:::tw_cor_2016-09-30.xsd#tw_AuditorsInformationTable::dei_core_2016-09-30.xsd#dei_LanguageAxis::dei_core_2016-09-30.xsd#dei_EnglishMember</t>
  </si>
  <si>
    <t>tw_cor_2016-09-30.xsd#tw_AuditorsInformationTable::tw_cor_2016-09-30.xsd#tw_AuditorsAxis::tw_cor_2016-09-30.xsd#tw_SecondPrimaryAuditorMember:::tw_cor_2016-09-30.xsd#tw_AuditorsInformationTable::dei_core_2016-09-30.xsd#dei_LanguageAxis::dei_core_2016-09-30.xsd#dei_ArabicMember</t>
  </si>
  <si>
    <t>Etihad Etisalat Co.</t>
  </si>
  <si>
    <t>شركة إتحاد إتصالات</t>
  </si>
  <si>
    <t>7020 | SA000A0DM9P2</t>
  </si>
  <si>
    <t>Communication Services | Telecommunication Services</t>
  </si>
  <si>
    <t>الإتصالات | الإتصالات</t>
  </si>
  <si>
    <t>&lt;ProjectConfig&gt;_x000D_
  &lt;add key="PackageName" value="OtherSector" /&gt;_x000D_
  &lt;add key="PackageDescription" value="FinancialReport Other Sector Template" /&gt;_x000D_
  &lt;add key="PackageAuthor" value="" /&gt;_x000D_
  &lt;add key="CreatedOn" value="" /&gt;_x000D_
  &lt;add key="PackageVersion" value="" /&gt;_x000D_
  &lt;add key="SecurityCode" value="0DpsT2xZpBQ=" /&gt;_x000D_
  &lt;add key="TaxonomyPath" value="C:\TadawulOtherSectorFinancialReport\iFileApp2\Taxonomy\reports\tw-rep-oth\tw-rep-oth_2016-09-30.xsd" /&gt;_x000D_
  &lt;add key="PublishPath" value="" /&gt;_x000D_
  &lt;add key="Culture" value="en-GB" /&gt;_x000D_
  &lt;add key="Scheme" value="" /&gt;_x000D_
  &lt;add key="ProjectMode" value="Package" /&gt;_x000D_
  &lt;add key="StartupSheet" value="Filing information" /&gt;_x000D_
  &lt;add key="VersionNo" value="2.1" /&gt;_x000D_
&lt;/ProjectConfig&gt;</t>
  </si>
  <si>
    <t>Current, non-current</t>
  </si>
  <si>
    <t>حسب تصنيفات التداول</t>
  </si>
  <si>
    <t>Function of expense</t>
  </si>
  <si>
    <t>وظيفة المصاريف</t>
  </si>
  <si>
    <t>2018/01/01</t>
  </si>
  <si>
    <t>2017/01/01</t>
  </si>
  <si>
    <t>2018/12/31</t>
  </si>
  <si>
    <t>2017/12/31</t>
  </si>
  <si>
    <t>بالآلاف</t>
  </si>
  <si>
    <t>Annual</t>
  </si>
  <si>
    <t>سنوي</t>
  </si>
  <si>
    <t>Audited</t>
  </si>
  <si>
    <t>مراجعة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</si>
</sst>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9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8"/>
      <name val="Dax"/>
    </font>
    <font>
      <b/>
      <sz val="9"/>
      <color indexed="81"/>
      <name val="Tahoma"/>
      <family val="2"/>
    </font>
    <font>
      <sz val="11"/>
      <color indexed="9"/>
      <name val="Dax"/>
    </font>
    <font>
      <sz val="11"/>
      <color theme="1"/>
      <name val="Dax"/>
    </font>
    <font>
      <u/>
      <sz val="11"/>
      <color indexed="8"/>
      <name val="Dax"/>
    </font>
    <font>
      <u/>
      <sz val="11"/>
      <color theme="10"/>
      <name val="Calibri"/>
      <family val="2"/>
    </font>
    <font>
      <sz val="11"/>
      <name val="Dax"/>
    </font>
    <font>
      <u/>
      <sz val="11"/>
      <color theme="10"/>
      <name val="Dax"/>
    </font>
    <font>
      <b/>
      <sz val="9"/>
      <color indexed="81"/>
      <name val="Tahoma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5F7D"/>
        <bgColor indexed="64"/>
      </patternFill>
    </fill>
    <fill>
      <patternFill patternType="solid">
        <fgColor rgb="FF0092DB"/>
        <bgColor indexed="64"/>
      </patternFill>
    </fill>
    <fill>
      <patternFill patternType="gray0625">
        <bgColor indexed="9"/>
      </patternFill>
    </fill>
    <fill>
      <patternFill patternType="lightHorizontal">
        <fgColor indexed="22"/>
        <bgColor indexed="9"/>
      </patternFill>
    </fill>
    <fill>
      <patternFill patternType="lightUp">
        <fgColor indexed="22"/>
        <bgColor indexed="9"/>
      </patternFill>
    </fill>
    <fill>
      <patternFill patternType="lightHorizontal">
        <fgColor indexed="22"/>
      </patternFill>
    </fill>
    <fill>
      <patternFill patternType="lightUp">
        <fgColor indexed="22"/>
        <bgColor indexed="63"/>
      </patternFill>
    </fill>
    <fill>
      <patternFill patternType="gray0625"/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192D34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8" borderId="11" xfId="0" applyNumberFormat="1" applyFont="1" applyFill="1" applyBorder="1" applyAlignment="1" applyProtection="1">
      <alignment horizontal="left" wrapText="1" shrinkToFit="1"/>
    </xf>
    <xf numFmtId="49" fontId="4" fillId="2" borderId="0" xfId="0" applyNumberFormat="1" applyFont="1" applyFill="1" applyBorder="1" applyAlignment="1" applyProtection="1">
      <alignment horizontal="right" wrapText="1" shrinkToFit="1"/>
    </xf>
    <xf numFmtId="0" fontId="6" fillId="0" borderId="6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4" fillId="2" borderId="11" xfId="0" applyFont="1" applyFill="1" applyBorder="1" applyAlignment="1" applyProtection="1">
      <alignment horizontal="left" vertical="top" wrapText="1" shrinkToFit="1"/>
    </xf>
    <xf numFmtId="0" fontId="7" fillId="0" borderId="0" xfId="0" applyFont="1"/>
    <xf numFmtId="0" fontId="6" fillId="0" borderId="7" xfId="0" applyFont="1" applyBorder="1" applyAlignment="1">
      <alignment shrinkToFit="1"/>
    </xf>
    <xf numFmtId="0" fontId="4" fillId="2" borderId="11" xfId="0" applyFont="1" applyFill="1" applyBorder="1" applyAlignment="1" applyProtection="1">
      <alignment horizontal="left" vertical="top" wrapText="1" indent="2" shrinkToFit="1"/>
    </xf>
    <xf numFmtId="0" fontId="7" fillId="0" borderId="14" xfId="0" applyFont="1" applyBorder="1" applyAlignment="1" applyProtection="1"/>
    <xf numFmtId="0" fontId="7" fillId="0" borderId="15" xfId="0" applyFont="1" applyBorder="1" applyProtection="1"/>
    <xf numFmtId="0" fontId="7" fillId="9" borderId="15" xfId="0" applyFont="1" applyFill="1" applyBorder="1" applyProtection="1"/>
    <xf numFmtId="0" fontId="7" fillId="0" borderId="16" xfId="0" applyFont="1" applyBorder="1" applyProtection="1"/>
    <xf numFmtId="0" fontId="4" fillId="8" borderId="14" xfId="0" applyNumberFormat="1" applyFont="1" applyFill="1" applyBorder="1" applyAlignment="1" applyProtection="1">
      <alignment horizontal="left" wrapText="1" shrinkToFit="1"/>
    </xf>
    <xf numFmtId="0" fontId="7" fillId="0" borderId="14" xfId="0" applyFont="1" applyFill="1" applyBorder="1" applyProtection="1"/>
    <xf numFmtId="0" fontId="4" fillId="10" borderId="17" xfId="0" applyNumberFormat="1" applyFont="1" applyFill="1" applyBorder="1" applyAlignment="1" applyProtection="1">
      <alignment wrapText="1" shrinkToFit="1"/>
    </xf>
    <xf numFmtId="0" fontId="7" fillId="11" borderId="15" xfId="0" applyFont="1" applyFill="1" applyBorder="1" applyProtection="1"/>
    <xf numFmtId="0" fontId="7" fillId="0" borderId="17" xfId="0" applyFont="1" applyFill="1" applyBorder="1" applyAlignment="1" applyProtection="1"/>
    <xf numFmtId="2" fontId="4" fillId="3" borderId="18" xfId="0" applyNumberFormat="1" applyFont="1" applyFill="1" applyBorder="1" applyAlignment="1" applyProtection="1">
      <alignment horizontal="right" wrapText="1" shrinkToFit="1"/>
    </xf>
    <xf numFmtId="0" fontId="7" fillId="0" borderId="14" xfId="0" applyFont="1" applyFill="1" applyBorder="1" applyAlignment="1" applyProtection="1"/>
    <xf numFmtId="0" fontId="4" fillId="12" borderId="18" xfId="0" applyNumberFormat="1" applyFont="1" applyFill="1" applyBorder="1" applyAlignment="1" applyProtection="1">
      <alignment horizontal="left" vertical="top" wrapText="1" shrinkToFit="1"/>
    </xf>
    <xf numFmtId="164" fontId="7" fillId="3" borderId="11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49" fontId="6" fillId="5" borderId="11" xfId="0" applyNumberFormat="1" applyFont="1" applyFill="1" applyBorder="1" applyAlignment="1" applyProtection="1">
      <alignment horizontal="left" vertical="top" wrapText="1" shrinkToFit="1"/>
    </xf>
    <xf numFmtId="0" fontId="6" fillId="0" borderId="19" xfId="0" applyFont="1" applyBorder="1" applyAlignment="1">
      <alignment shrinkToFit="1"/>
    </xf>
    <xf numFmtId="0" fontId="6" fillId="0" borderId="20" xfId="0" applyFont="1" applyBorder="1" applyAlignment="1">
      <alignment shrinkToFit="1"/>
    </xf>
    <xf numFmtId="0" fontId="6" fillId="0" borderId="0" xfId="0" applyFont="1"/>
    <xf numFmtId="0" fontId="6" fillId="0" borderId="4" xfId="0" applyFont="1" applyBorder="1" applyAlignment="1">
      <alignment shrinkToFit="1"/>
    </xf>
    <xf numFmtId="0" fontId="6" fillId="4" borderId="11" xfId="0" applyFont="1" applyFill="1" applyBorder="1" applyAlignment="1" applyProtection="1">
      <alignment horizontal="left" vertical="top" wrapText="1" shrinkToFit="1"/>
    </xf>
    <xf numFmtId="0" fontId="7" fillId="0" borderId="0" xfId="0" applyFont="1" applyBorder="1"/>
    <xf numFmtId="0" fontId="6" fillId="0" borderId="9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4" fillId="2" borderId="11" xfId="0" applyFont="1" applyFill="1" applyBorder="1" applyAlignment="1" applyProtection="1">
      <alignment horizontal="left" vertical="top" wrapText="1" indent="4" shrinkToFit="1"/>
    </xf>
    <xf numFmtId="0" fontId="6" fillId="0" borderId="8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7" fillId="0" borderId="0" xfId="0" applyFont="1" applyBorder="1" applyAlignment="1">
      <alignment horizontal="right" wrapText="1"/>
    </xf>
    <xf numFmtId="0" fontId="7" fillId="7" borderId="11" xfId="0" applyNumberFormat="1" applyFont="1" applyFill="1" applyBorder="1" applyAlignment="1" applyProtection="1">
      <alignment horizontal="left" wrapText="1"/>
      <protection locked="0"/>
    </xf>
    <xf numFmtId="49" fontId="7" fillId="2" borderId="1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right"/>
    </xf>
    <xf numFmtId="0" fontId="4" fillId="2" borderId="11" xfId="0" applyFont="1" applyFill="1" applyBorder="1" applyAlignment="1" applyProtection="1">
      <alignment horizontal="left" vertical="top" wrapText="1" indent="6" shrinkToFit="1"/>
    </xf>
    <xf numFmtId="164" fontId="7" fillId="2" borderId="11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left" vertical="top" wrapText="1" indent="8" shrinkToFit="1"/>
    </xf>
    <xf numFmtId="0" fontId="4" fillId="2" borderId="11" xfId="0" applyFont="1" applyFill="1" applyBorder="1" applyAlignment="1" applyProtection="1">
      <alignment horizontal="left" vertical="top" wrapText="1" indent="10" shrinkToFit="1"/>
    </xf>
    <xf numFmtId="164" fontId="7" fillId="2" borderId="11" xfId="0" applyNumberFormat="1" applyFont="1" applyFill="1" applyBorder="1" applyAlignment="1" applyProtection="1">
      <alignment horizontal="right"/>
    </xf>
    <xf numFmtId="0" fontId="7" fillId="7" borderId="11" xfId="0" applyNumberFormat="1" applyFont="1" applyFill="1" applyBorder="1" applyAlignment="1" applyProtection="1">
      <alignment horizontal="left" wrapText="1"/>
    </xf>
    <xf numFmtId="0" fontId="2" fillId="13" borderId="0" xfId="0" applyFont="1" applyFill="1"/>
    <xf numFmtId="0" fontId="9" fillId="0" borderId="0" xfId="1" applyAlignment="1" applyProtection="1"/>
    <xf numFmtId="0" fontId="4" fillId="0" borderId="0" xfId="0" applyFont="1" applyBorder="1" applyAlignment="1">
      <alignment horizontal="center" shrinkToFit="1"/>
    </xf>
    <xf numFmtId="0" fontId="7" fillId="15" borderId="11" xfId="0" applyFont="1" applyFill="1" applyBorder="1" applyProtection="1">
      <protection locked="0"/>
    </xf>
    <xf numFmtId="0" fontId="6" fillId="14" borderId="0" xfId="0" applyFont="1" applyFill="1" applyAlignment="1">
      <alignment horizontal="left"/>
    </xf>
    <xf numFmtId="0" fontId="4" fillId="6" borderId="11" xfId="0" applyFont="1" applyFill="1" applyBorder="1" applyAlignment="1" applyProtection="1">
      <alignment horizontal="left" wrapText="1" shrinkToFit="1"/>
    </xf>
    <xf numFmtId="49" fontId="4" fillId="2" borderId="11" xfId="0" applyNumberFormat="1" applyFont="1" applyFill="1" applyBorder="1" applyAlignment="1" applyProtection="1">
      <alignment horizontal="right" wrapText="1" shrinkToFit="1"/>
    </xf>
    <xf numFmtId="0" fontId="7" fillId="0" borderId="0" xfId="0" applyFont="1" applyBorder="1" applyAlignment="1">
      <alignment horizontal="left"/>
    </xf>
    <xf numFmtId="0" fontId="7" fillId="6" borderId="11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 vertical="top" wrapText="1" indent="12" shrinkToFit="1"/>
    </xf>
    <xf numFmtId="0" fontId="10" fillId="0" borderId="0" xfId="0" applyFont="1" applyBorder="1"/>
    <xf numFmtId="0" fontId="10" fillId="0" borderId="7" xfId="0" applyFont="1" applyBorder="1" applyAlignment="1">
      <alignment shrinkToFit="1"/>
    </xf>
    <xf numFmtId="0" fontId="11" fillId="0" borderId="6" xfId="1" applyFont="1" applyBorder="1" applyAlignment="1" applyProtection="1">
      <alignment shrinkToFit="1"/>
    </xf>
    <xf numFmtId="0" fontId="4" fillId="6" borderId="11" xfId="0" applyFont="1" applyFill="1" applyBorder="1" applyAlignment="1" applyProtection="1">
      <alignment horizontal="right" wrapText="1" shrinkToFit="1"/>
    </xf>
    <xf numFmtId="0" fontId="4" fillId="8" borderId="11" xfId="0" applyNumberFormat="1" applyFont="1" applyFill="1" applyBorder="1" applyAlignment="1" applyProtection="1">
      <alignment horizontal="right" wrapText="1" shrinkToFit="1"/>
    </xf>
    <xf numFmtId="0" fontId="4" fillId="0" borderId="0" xfId="0" applyNumberFormat="1" applyFont="1" applyFill="1" applyBorder="1" applyAlignment="1" applyProtection="1">
      <alignment horizontal="right" wrapText="1" shrinkToFit="1"/>
    </xf>
    <xf numFmtId="0" fontId="7" fillId="6" borderId="11" xfId="0" applyFont="1" applyFill="1" applyBorder="1" applyAlignment="1" applyProtection="1">
      <alignment horizontal="right"/>
    </xf>
    <xf numFmtId="0" fontId="7" fillId="7" borderId="11" xfId="0" applyNumberFormat="1" applyFont="1" applyFill="1" applyBorder="1" applyAlignment="1" applyProtection="1">
      <alignment horizontal="right" wrapText="1"/>
      <protection locked="0"/>
    </xf>
    <xf numFmtId="0" fontId="7" fillId="7" borderId="11" xfId="0" applyNumberFormat="1" applyFont="1" applyFill="1" applyBorder="1" applyAlignment="1" applyProtection="1">
      <alignment horizontal="right" wrapText="1"/>
    </xf>
    <xf numFmtId="49" fontId="6" fillId="5" borderId="11" xfId="0" quotePrefix="1" applyNumberFormat="1" applyFont="1" applyFill="1" applyBorder="1" applyAlignment="1" applyProtection="1">
      <alignment horizontal="left" vertical="top" wrapText="1" shrinkToFit="1"/>
    </xf>
    <xf numFmtId="0" fontId="6" fillId="2" borderId="0" xfId="0" applyFont="1" applyFill="1"/>
    <xf numFmtId="0" fontId="8" fillId="0" borderId="12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F1DD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F1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Navigator!B17"/><Relationship Id="rId2" Type="http://schemas.openxmlformats.org/officeDocument/2006/relationships/image" Target="file:///C:\TadawulOtherSectorFinancialReport\iFileApp2\\Images\HeaderLogo_2.png" TargetMode="External"/><Relationship Id="rId1" Type="http://schemas.openxmlformats.org/officeDocument/2006/relationships/image" Target="../media/image2.png"/><Relationship Id="rId5" Type="http://schemas.openxmlformats.org/officeDocument/2006/relationships/image" Target="file:///C:\TadawulOtherSectorFinancialReport\iFileApp2\\Images\Home.png" TargetMode="External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9525</xdr:colOff>
          <xdr:row>0</xdr:row>
          <xdr:rowOff>9525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6</xdr:col>
      <xdr:colOff>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11389" name="IntroBtn" hidden="1">
              <a:extLst>
                <a:ext uri="{63B3BB69-23CF-44E3-9099-C40C66FF867C}">
                  <a14:compatExt spid="_x0000_s1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11390" name="IntroBtn1" hidden="1">
              <a:extLst>
                <a:ext uri="{63B3BB69-23CF-44E3-9099-C40C66FF867C}">
                  <a14:compatExt spid="_x0000_s1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[300700] Statement of cash flows, indirect method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6</xdr:col>
      <xdr:colOff>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13847" name="IntroBtn" hidden="1">
              <a:extLst>
                <a:ext uri="{63B3BB69-23CF-44E3-9099-C40C66FF867C}">
                  <a14:compatExt spid="_x0000_s13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13848" name="IntroBtn1" hidden="1">
              <a:extLst>
                <a:ext uri="{63B3BB69-23CF-44E3-9099-C40C66FF867C}">
                  <a14:compatExt spid="_x0000_s13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[300600] Statement of changes in equity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5</xdr:col>
      <xdr:colOff>2095500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29701" name="IntroBtn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29702" name="IntroBtn1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[400100] Notes forming part of accounts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8362950</xdr:colOff>
      <xdr:row>0</xdr:row>
      <xdr:rowOff>742950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38175" y="0"/>
          <a:ext cx="8334375" cy="7429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476250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5</xdr:col>
      <xdr:colOff>2095500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20487" name="IntroBtn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95250</xdr:colOff>
          <xdr:row>1</xdr:row>
          <xdr:rowOff>0</xdr:rowOff>
        </xdr:from>
        <xdr:to>
          <xdr:col>7</xdr:col>
          <xdr:colOff>447675</xdr:colOff>
          <xdr:row>2</xdr:row>
          <xdr:rowOff>0</xdr:rowOff>
        </xdr:to>
        <xdr:sp macro="" textlink="">
          <xdr:nvSpPr>
            <xdr:cNvPr id="20488" name="IntroBtn1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[100010] Filing information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5</xdr:col>
      <xdr:colOff>2095500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12298" name="IntroBtn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12299" name="IntroBtn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[200100] Independent auditors report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5</xdr:col>
      <xdr:colOff>2095500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6164" name="IntroBtn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6165" name="IntroBtn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[300100] Statement of financial position, order of liquidity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6</xdr:col>
      <xdr:colOff>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7188" name="IntroBtn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7189" name="IntroBtn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[300200] Statement of financial position, current/ non-current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5</xdr:col>
      <xdr:colOff>2095500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8341" name="IntroBtn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8342" name="IntroBtn1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[300300] Statement of income, nature of expense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6</xdr:col>
      <xdr:colOff>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9350" name="IntroBtn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9351" name="IntroBtn1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[300400] Statement of income, function of expense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1117600</xdr:colOff>
      <xdr:row>1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762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1739900</xdr:colOff>
      <xdr:row>1</xdr:row>
      <xdr:rowOff>0</xdr:rowOff>
    </xdr:from>
    <xdr:to>
      <xdr:col>6</xdr:col>
      <xdr:colOff>0</xdr:colOff>
      <xdr:row>2</xdr:row>
      <xdr:rowOff>0</xdr:rowOff>
    </xdr:to>
    <xdr:pic>
      <xdr:nvPicPr>
        <xdr:cNvPr id="3" name="Shape1">
          <a:hlinkClick xmlns:r="http://schemas.openxmlformats.org/officeDocument/2006/relationships" r:id="rId3" tooltip=" "/>
        </xdr:cNvPr>
        <xdr:cNvPicPr>
          <a:picLocks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62000"/>
          <a:ext cx="355600" cy="35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161925</xdr:colOff>
          <xdr:row>1</xdr:row>
          <xdr:rowOff>0</xdr:rowOff>
        </xdr:from>
        <xdr:to>
          <xdr:col>6</xdr:col>
          <xdr:colOff>523875</xdr:colOff>
          <xdr:row>2</xdr:row>
          <xdr:rowOff>0</xdr:rowOff>
        </xdr:to>
        <xdr:sp macro="" textlink="">
          <xdr:nvSpPr>
            <xdr:cNvPr id="10284" name="IntroBtn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733425</xdr:colOff>
          <xdr:row>1</xdr:row>
          <xdr:rowOff>0</xdr:rowOff>
        </xdr:from>
        <xdr:to>
          <xdr:col>6</xdr:col>
          <xdr:colOff>1095375</xdr:colOff>
          <xdr:row>2</xdr:row>
          <xdr:rowOff>0</xdr:rowOff>
        </xdr:to>
        <xdr:sp macro="" textlink="">
          <xdr:nvSpPr>
            <xdr:cNvPr id="10285" name="IntroBtn1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1</xdr:row>
      <xdr:rowOff>0</xdr:rowOff>
    </xdr:from>
    <xdr:to>
      <xdr:col>5</xdr:col>
      <xdr:colOff>1612900</xdr:colOff>
      <xdr:row>2</xdr:row>
      <xdr:rowOff>0</xdr:rowOff>
    </xdr:to>
    <xdr:sp macro="" textlink="">
      <xdr:nvSpPr>
        <xdr:cNvPr id="4" name="ShpShtTitle"/>
        <xdr:cNvSpPr/>
      </xdr:nvSpPr>
      <xdr:spPr>
        <a:xfrm flipH="1">
          <a:off x="0" y="762000"/>
          <a:ext cx="6604000" cy="355600"/>
        </a:xfrm>
        <a:prstGeom prst="rect">
          <a:avLst/>
        </a:prstGeom>
        <a:solidFill>
          <a:srgbClr val="192D34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:rPr>
            <a:t>[300500] Statement of other comprehensive income, before tax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vmlDrawing" Target="../drawings/vmlDrawing9.vml"/><Relationship Id="rId7" Type="http://schemas.openxmlformats.org/officeDocument/2006/relationships/image" Target="../media/image4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7.xml"/><Relationship Id="rId5" Type="http://schemas.openxmlformats.org/officeDocument/2006/relationships/image" Target="../media/image3.emf"/><Relationship Id="rId4" Type="http://schemas.openxmlformats.org/officeDocument/2006/relationships/control" Target="../activeX/activeX1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vmlDrawing" Target="../drawings/vmlDrawing10.vml"/><Relationship Id="rId7" Type="http://schemas.openxmlformats.org/officeDocument/2006/relationships/image" Target="../media/image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19.xml"/><Relationship Id="rId5" Type="http://schemas.openxmlformats.org/officeDocument/2006/relationships/image" Target="../media/image3.emf"/><Relationship Id="rId4" Type="http://schemas.openxmlformats.org/officeDocument/2006/relationships/control" Target="../activeX/activeX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4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1.xml"/><Relationship Id="rId5" Type="http://schemas.openxmlformats.org/officeDocument/2006/relationships/image" Target="../media/image3.emf"/><Relationship Id="rId4" Type="http://schemas.openxmlformats.org/officeDocument/2006/relationships/control" Target="../activeX/activeX2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xe.com/euro.ht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3.emf"/><Relationship Id="rId2" Type="http://schemas.openxmlformats.org/officeDocument/2006/relationships/hyperlink" Target="mailto:tw-sas_cor_2016-09-30.xsd#tw-sas_DateOfEndOfReportingPeriod2013@http://www.xbrl.org/2003/role/periodStartLabel" TargetMode="External"/><Relationship Id="rId1" Type="http://schemas.openxmlformats.org/officeDocument/2006/relationships/hyperlink" Target="mailto:dei_core_2016-09-30.xsd#dei_ReportingPeriodStartDate@http://www.xbrl.org/2003/role/periodStartLabel" TargetMode="External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10" Type="http://schemas.openxmlformats.org/officeDocument/2006/relationships/comments" Target="../comments1.xml"/><Relationship Id="rId4" Type="http://schemas.openxmlformats.org/officeDocument/2006/relationships/drawing" Target="../drawings/drawing3.xml"/><Relationship Id="rId9" Type="http://schemas.openxmlformats.org/officeDocument/2006/relationships/image" Target="../media/image4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5.xml"/><Relationship Id="rId5" Type="http://schemas.openxmlformats.org/officeDocument/2006/relationships/image" Target="../media/image3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7.xml"/><Relationship Id="rId5" Type="http://schemas.openxmlformats.org/officeDocument/2006/relationships/image" Target="../media/image3.emf"/><Relationship Id="rId4" Type="http://schemas.openxmlformats.org/officeDocument/2006/relationships/control" Target="../activeX/activeX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4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9.xml"/><Relationship Id="rId5" Type="http://schemas.openxmlformats.org/officeDocument/2006/relationships/image" Target="../media/image3.emf"/><Relationship Id="rId4" Type="http://schemas.openxmlformats.org/officeDocument/2006/relationships/control" Target="../activeX/activeX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image" Target="../media/image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1.xml"/><Relationship Id="rId5" Type="http://schemas.openxmlformats.org/officeDocument/2006/relationships/image" Target="../media/image3.emf"/><Relationship Id="rId4" Type="http://schemas.openxmlformats.org/officeDocument/2006/relationships/control" Target="../activeX/activeX1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4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3.xml"/><Relationship Id="rId5" Type="http://schemas.openxmlformats.org/officeDocument/2006/relationships/image" Target="../media/image3.emf"/><Relationship Id="rId4" Type="http://schemas.openxmlformats.org/officeDocument/2006/relationships/control" Target="../activeX/activeX1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8.vml"/><Relationship Id="rId7" Type="http://schemas.openxmlformats.org/officeDocument/2006/relationships/image" Target="../media/image4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5.xml"/><Relationship Id="rId5" Type="http://schemas.openxmlformats.org/officeDocument/2006/relationships/image" Target="../media/image3.emf"/><Relationship Id="rId4" Type="http://schemas.openxmlformats.org/officeDocument/2006/relationships/control" Target="../activeX/activeX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0"/>
  <sheetViews>
    <sheetView workbookViewId="0"/>
  </sheetViews>
  <sheetFormatPr defaultColWidth="9.140625" defaultRowHeight="15"/>
  <cols>
    <col min="1" max="1" width="199.140625" style="1" customWidth="1"/>
    <col min="2" max="16384" width="9.140625" style="1"/>
  </cols>
  <sheetData>
    <row r="1" spans="1:26" ht="225">
      <c r="A1" s="6" t="s">
        <v>1653</v>
      </c>
      <c r="Z1" s="1" t="s">
        <v>338</v>
      </c>
    </row>
    <row r="9" spans="1:26" ht="180">
      <c r="A9" s="6" t="s">
        <v>1614</v>
      </c>
    </row>
    <row r="10" spans="1:26">
      <c r="A10" s="5"/>
    </row>
  </sheetData>
  <sheetProtection formatColumns="0" formatRows="0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9525</xdr:colOff>
                <xdr:row>0</xdr:row>
                <xdr:rowOff>9525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NA153"/>
  <sheetViews>
    <sheetView showGridLines="0" topLeftCell="D129" zoomScaleNormal="100" workbookViewId="0">
      <selection activeCell="E135" sqref="E135:F135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9" style="15" customWidth="1"/>
    <col min="8" max="365" width="9.140625" style="15"/>
  </cols>
  <sheetData>
    <row r="1" spans="1:8" ht="60" customHeight="1">
      <c r="A1" s="35" t="s">
        <v>891</v>
      </c>
      <c r="D1" s="75" t="s">
        <v>1595</v>
      </c>
      <c r="E1" s="75"/>
      <c r="F1" s="75"/>
      <c r="G1" s="75"/>
      <c r="H1" s="75"/>
    </row>
    <row r="2" spans="1:8" ht="27.95" customHeight="1">
      <c r="D2" s="56" t="s">
        <v>1616</v>
      </c>
    </row>
    <row r="5" spans="1:8">
      <c r="A5" s="40"/>
      <c r="B5" s="36"/>
      <c r="C5" s="36" t="s">
        <v>892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 ht="20.100000000000001" customHeight="1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 ht="20.100000000000001" customHeight="1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 ht="28.5">
      <c r="A12" s="12" t="s">
        <v>893</v>
      </c>
      <c r="B12" s="13"/>
      <c r="C12" s="13"/>
      <c r="D12" s="14" t="s">
        <v>1019</v>
      </c>
      <c r="E12" s="63"/>
      <c r="F12" s="63"/>
      <c r="G12" s="38"/>
      <c r="H12" s="16"/>
    </row>
    <row r="13" spans="1:8">
      <c r="A13" s="12" t="s">
        <v>894</v>
      </c>
      <c r="B13" s="13"/>
      <c r="C13" s="13"/>
      <c r="D13" s="17" t="s">
        <v>1020</v>
      </c>
      <c r="E13" s="63"/>
      <c r="F13" s="63"/>
      <c r="G13" s="38"/>
      <c r="H13" s="16"/>
    </row>
    <row r="14" spans="1:8" ht="28.5">
      <c r="A14" s="12" t="s">
        <v>895</v>
      </c>
      <c r="B14" s="13"/>
      <c r="C14" s="13"/>
      <c r="D14" s="42" t="s">
        <v>1021</v>
      </c>
      <c r="E14" s="63"/>
      <c r="F14" s="63"/>
      <c r="G14" s="38"/>
      <c r="H14" s="16"/>
    </row>
    <row r="15" spans="1:8" ht="28.5">
      <c r="A15" s="12" t="s">
        <v>896</v>
      </c>
      <c r="B15" s="13"/>
      <c r="C15" s="13"/>
      <c r="D15" s="49" t="s">
        <v>1022</v>
      </c>
      <c r="E15" s="63"/>
      <c r="F15" s="63"/>
      <c r="G15" s="38"/>
      <c r="H15" s="16"/>
    </row>
    <row r="16" spans="1:8" ht="42.75">
      <c r="A16" s="12" t="s">
        <v>897</v>
      </c>
      <c r="B16" s="13"/>
      <c r="C16" s="13"/>
      <c r="D16" s="51" t="s">
        <v>751</v>
      </c>
      <c r="E16" s="50">
        <v>-160310</v>
      </c>
      <c r="F16" s="50">
        <v>-647531</v>
      </c>
      <c r="G16" s="58"/>
      <c r="H16" s="16"/>
    </row>
    <row r="17" spans="1:8" ht="42.75">
      <c r="A17" s="12" t="s">
        <v>712</v>
      </c>
      <c r="B17" s="13"/>
      <c r="C17" s="13"/>
      <c r="D17" s="51" t="s">
        <v>756</v>
      </c>
      <c r="E17" s="50">
        <v>0</v>
      </c>
      <c r="F17" s="50">
        <v>0</v>
      </c>
      <c r="G17" s="58"/>
      <c r="H17" s="16"/>
    </row>
    <row r="18" spans="1:8" ht="28.5">
      <c r="A18" s="12" t="s">
        <v>898</v>
      </c>
      <c r="B18" s="13"/>
      <c r="C18" s="13"/>
      <c r="D18" s="51" t="s">
        <v>1023</v>
      </c>
      <c r="E18" s="30">
        <f>1*E16+1*E17</f>
        <v>-160310</v>
      </c>
      <c r="F18" s="30">
        <f>1*F16+1*F17</f>
        <v>-647531</v>
      </c>
      <c r="G18" s="58"/>
      <c r="H18" s="16"/>
    </row>
    <row r="19" spans="1:8" ht="42.75">
      <c r="A19" s="12" t="s">
        <v>899</v>
      </c>
      <c r="B19" s="13"/>
      <c r="C19" s="13"/>
      <c r="D19" s="49" t="s">
        <v>1024</v>
      </c>
      <c r="E19" s="63"/>
      <c r="F19" s="63"/>
      <c r="G19" s="38"/>
      <c r="H19" s="16"/>
    </row>
    <row r="20" spans="1:8" ht="57">
      <c r="A20" s="12" t="s">
        <v>900</v>
      </c>
      <c r="B20" s="13"/>
      <c r="C20" s="13"/>
      <c r="D20" s="51" t="s">
        <v>1025</v>
      </c>
      <c r="E20" s="50">
        <v>3574654</v>
      </c>
      <c r="F20" s="50">
        <v>3299145</v>
      </c>
      <c r="G20" s="58"/>
      <c r="H20" s="16"/>
    </row>
    <row r="21" spans="1:8" ht="57">
      <c r="A21" s="12" t="s">
        <v>901</v>
      </c>
      <c r="B21" s="13"/>
      <c r="C21" s="13"/>
      <c r="D21" s="51" t="s">
        <v>1026</v>
      </c>
      <c r="E21" s="50">
        <v>353157</v>
      </c>
      <c r="F21" s="50">
        <v>327210</v>
      </c>
      <c r="G21" s="58"/>
      <c r="H21" s="16"/>
    </row>
    <row r="22" spans="1:8">
      <c r="A22" s="12" t="s">
        <v>902</v>
      </c>
      <c r="B22" s="13"/>
      <c r="C22" s="13"/>
      <c r="D22" s="51" t="s">
        <v>1027</v>
      </c>
      <c r="E22" s="50">
        <v>786843</v>
      </c>
      <c r="F22" s="50">
        <v>668538</v>
      </c>
      <c r="G22" s="58"/>
      <c r="H22" s="16"/>
    </row>
    <row r="23" spans="1:8" ht="28.5">
      <c r="A23" s="12" t="s">
        <v>903</v>
      </c>
      <c r="B23" s="13"/>
      <c r="C23" s="13"/>
      <c r="D23" s="51" t="s">
        <v>1028</v>
      </c>
      <c r="E23" s="50">
        <v>35282</v>
      </c>
      <c r="F23" s="50">
        <v>11641</v>
      </c>
      <c r="G23" s="58"/>
      <c r="H23" s="16"/>
    </row>
    <row r="24" spans="1:8" ht="57">
      <c r="A24" s="12" t="s">
        <v>904</v>
      </c>
      <c r="B24" s="13"/>
      <c r="C24" s="13"/>
      <c r="D24" s="51" t="s">
        <v>1029</v>
      </c>
      <c r="E24" s="50">
        <v>0</v>
      </c>
      <c r="F24" s="50">
        <v>0</v>
      </c>
      <c r="G24" s="58"/>
      <c r="H24" s="16"/>
    </row>
    <row r="25" spans="1:8" ht="28.5">
      <c r="A25" s="12" t="s">
        <v>905</v>
      </c>
      <c r="B25" s="13"/>
      <c r="C25" s="13"/>
      <c r="D25" s="51" t="s">
        <v>1030</v>
      </c>
      <c r="E25" s="50">
        <v>0</v>
      </c>
      <c r="F25" s="50">
        <v>0</v>
      </c>
      <c r="G25" s="58"/>
      <c r="H25" s="16"/>
    </row>
    <row r="26" spans="1:8" ht="28.5">
      <c r="A26" s="12" t="s">
        <v>906</v>
      </c>
      <c r="B26" s="13"/>
      <c r="C26" s="13"/>
      <c r="D26" s="51" t="s">
        <v>1031</v>
      </c>
      <c r="E26" s="50">
        <v>0</v>
      </c>
      <c r="F26" s="50">
        <v>0</v>
      </c>
      <c r="G26" s="58"/>
      <c r="H26" s="16"/>
    </row>
    <row r="27" spans="1:8" ht="42.75">
      <c r="A27" s="12" t="s">
        <v>907</v>
      </c>
      <c r="B27" s="13"/>
      <c r="C27" s="13"/>
      <c r="D27" s="51" t="s">
        <v>1626</v>
      </c>
      <c r="E27" s="50">
        <v>-2926</v>
      </c>
      <c r="F27" s="50">
        <v>-5343</v>
      </c>
      <c r="G27" s="58"/>
      <c r="H27" s="16"/>
    </row>
    <row r="28" spans="1:8" ht="28.5">
      <c r="A28" s="12" t="s">
        <v>908</v>
      </c>
      <c r="B28" s="13"/>
      <c r="C28" s="13"/>
      <c r="D28" s="51" t="s">
        <v>1032</v>
      </c>
      <c r="E28" s="50">
        <v>0</v>
      </c>
      <c r="F28" s="50">
        <v>0</v>
      </c>
      <c r="G28" s="58"/>
      <c r="H28" s="16"/>
    </row>
    <row r="29" spans="1:8" ht="28.5">
      <c r="A29" s="12" t="s">
        <v>909</v>
      </c>
      <c r="B29" s="13"/>
      <c r="C29" s="13"/>
      <c r="D29" s="51" t="s">
        <v>1033</v>
      </c>
      <c r="E29" s="50">
        <v>0</v>
      </c>
      <c r="F29" s="50">
        <v>0</v>
      </c>
      <c r="G29" s="58"/>
      <c r="H29" s="16"/>
    </row>
    <row r="30" spans="1:8" ht="42.75">
      <c r="A30" s="12" t="s">
        <v>910</v>
      </c>
      <c r="B30" s="13"/>
      <c r="C30" s="13"/>
      <c r="D30" s="51" t="s">
        <v>1034</v>
      </c>
      <c r="E30" s="50">
        <v>-47056</v>
      </c>
      <c r="F30" s="50">
        <v>-7267</v>
      </c>
      <c r="G30" s="58"/>
      <c r="H30" s="16"/>
    </row>
    <row r="31" spans="1:8" ht="28.5">
      <c r="A31" s="12" t="s">
        <v>911</v>
      </c>
      <c r="B31" s="13"/>
      <c r="C31" s="13"/>
      <c r="D31" s="51" t="s">
        <v>1035</v>
      </c>
      <c r="E31" s="50">
        <v>50585</v>
      </c>
      <c r="F31" s="50">
        <v>60943</v>
      </c>
      <c r="G31" s="58"/>
      <c r="H31" s="16"/>
    </row>
    <row r="32" spans="1:8" ht="28.5">
      <c r="A32" s="12" t="s">
        <v>912</v>
      </c>
      <c r="B32" s="13"/>
      <c r="C32" s="13"/>
      <c r="D32" s="51" t="s">
        <v>1036</v>
      </c>
      <c r="E32" s="50">
        <v>0</v>
      </c>
      <c r="F32" s="50">
        <v>0</v>
      </c>
      <c r="G32" s="58"/>
      <c r="H32" s="16"/>
    </row>
    <row r="33" spans="1:8" ht="42.75">
      <c r="A33" s="12" t="s">
        <v>913</v>
      </c>
      <c r="B33" s="13"/>
      <c r="C33" s="13"/>
      <c r="D33" s="51" t="s">
        <v>1037</v>
      </c>
      <c r="E33" s="50">
        <v>0</v>
      </c>
      <c r="F33" s="50">
        <v>0</v>
      </c>
      <c r="G33" s="58"/>
      <c r="H33" s="16"/>
    </row>
    <row r="34" spans="1:8" ht="28.5" hidden="1">
      <c r="A34" s="12" t="s">
        <v>914</v>
      </c>
      <c r="B34" s="13"/>
      <c r="C34" s="13"/>
      <c r="D34" s="51" t="s">
        <v>1038</v>
      </c>
      <c r="E34" s="53"/>
      <c r="F34" s="53"/>
      <c r="G34" s="58"/>
      <c r="H34" s="16"/>
    </row>
    <row r="35" spans="1:8" ht="42.75">
      <c r="A35" s="12" t="s">
        <v>915</v>
      </c>
      <c r="B35" s="13"/>
      <c r="C35" s="13"/>
      <c r="D35" s="51" t="s">
        <v>1039</v>
      </c>
      <c r="E35" s="50">
        <v>-755</v>
      </c>
      <c r="F35" s="50">
        <v>0</v>
      </c>
      <c r="G35" s="58"/>
      <c r="H35" s="16"/>
    </row>
    <row r="36" spans="1:8" ht="42.75">
      <c r="A36" s="12" t="s">
        <v>916</v>
      </c>
      <c r="B36" s="13"/>
      <c r="C36" s="13"/>
      <c r="D36" s="51" t="s">
        <v>1040</v>
      </c>
      <c r="E36" s="50">
        <v>-592965</v>
      </c>
      <c r="F36" s="50">
        <v>253577</v>
      </c>
      <c r="G36" s="58"/>
      <c r="H36" s="16"/>
    </row>
    <row r="37" spans="1:8">
      <c r="A37" s="12" t="s">
        <v>917</v>
      </c>
      <c r="B37" s="13"/>
      <c r="C37" s="13"/>
      <c r="D37" s="51" t="s">
        <v>1041</v>
      </c>
      <c r="E37" s="50">
        <v>0</v>
      </c>
      <c r="F37" s="50">
        <v>0</v>
      </c>
      <c r="G37" s="58"/>
      <c r="H37" s="16"/>
    </row>
    <row r="38" spans="1:8" ht="42.75">
      <c r="A38" s="12" t="s">
        <v>918</v>
      </c>
      <c r="B38" s="13"/>
      <c r="C38" s="13"/>
      <c r="D38" s="51" t="s">
        <v>1042</v>
      </c>
      <c r="E38" s="50">
        <v>0</v>
      </c>
      <c r="F38" s="50">
        <v>0</v>
      </c>
      <c r="G38" s="58"/>
      <c r="H38" s="16"/>
    </row>
    <row r="39" spans="1:8" ht="42.75">
      <c r="A39" s="12" t="s">
        <v>919</v>
      </c>
      <c r="B39" s="13"/>
      <c r="C39" s="13"/>
      <c r="D39" s="51" t="s">
        <v>1043</v>
      </c>
      <c r="E39" s="50">
        <v>0</v>
      </c>
      <c r="F39" s="50">
        <v>0</v>
      </c>
      <c r="G39" s="58"/>
      <c r="H39" s="16"/>
    </row>
    <row r="40" spans="1:8" ht="57">
      <c r="A40" s="12" t="s">
        <v>920</v>
      </c>
      <c r="B40" s="13"/>
      <c r="C40" s="13"/>
      <c r="D40" s="51" t="s">
        <v>1044</v>
      </c>
      <c r="E40" s="50">
        <v>0</v>
      </c>
      <c r="F40" s="50">
        <v>0</v>
      </c>
      <c r="G40" s="58"/>
      <c r="H40" s="16"/>
    </row>
    <row r="41" spans="1:8" ht="42.75">
      <c r="A41" s="12" t="s">
        <v>921</v>
      </c>
      <c r="B41" s="13"/>
      <c r="C41" s="13"/>
      <c r="D41" s="51" t="s">
        <v>1045</v>
      </c>
      <c r="E41" s="50">
        <v>0</v>
      </c>
      <c r="F41" s="50">
        <v>0</v>
      </c>
      <c r="G41" s="58"/>
      <c r="H41" s="16"/>
    </row>
    <row r="42" spans="1:8" ht="28.5">
      <c r="A42" s="12" t="s">
        <v>922</v>
      </c>
      <c r="B42" s="13"/>
      <c r="C42" s="13"/>
      <c r="D42" s="51" t="s">
        <v>1046</v>
      </c>
      <c r="E42" s="50">
        <v>0</v>
      </c>
      <c r="F42" s="50">
        <v>0</v>
      </c>
      <c r="G42" s="58"/>
      <c r="H42" s="16"/>
    </row>
    <row r="43" spans="1:8" ht="42.75">
      <c r="A43" s="12" t="s">
        <v>923</v>
      </c>
      <c r="B43" s="13"/>
      <c r="C43" s="13"/>
      <c r="D43" s="51" t="s">
        <v>1047</v>
      </c>
      <c r="E43" s="50">
        <v>0</v>
      </c>
      <c r="F43" s="50">
        <v>0</v>
      </c>
      <c r="G43" s="58"/>
      <c r="H43" s="16"/>
    </row>
    <row r="44" spans="1:8" ht="42.75">
      <c r="A44" s="12" t="s">
        <v>924</v>
      </c>
      <c r="B44" s="13"/>
      <c r="C44" s="13"/>
      <c r="D44" s="51" t="s">
        <v>1048</v>
      </c>
      <c r="E44" s="50">
        <v>0</v>
      </c>
      <c r="F44" s="50">
        <v>0</v>
      </c>
      <c r="G44" s="58"/>
      <c r="H44" s="16"/>
    </row>
    <row r="45" spans="1:8" ht="57">
      <c r="A45" s="12" t="s">
        <v>925</v>
      </c>
      <c r="B45" s="13"/>
      <c r="C45" s="13"/>
      <c r="D45" s="51" t="s">
        <v>1049</v>
      </c>
      <c r="E45" s="50">
        <v>12396</v>
      </c>
      <c r="F45" s="50">
        <v>9905</v>
      </c>
      <c r="G45" s="58"/>
      <c r="H45" s="16"/>
    </row>
    <row r="46" spans="1:8" ht="28.5">
      <c r="A46" s="12" t="s">
        <v>926</v>
      </c>
      <c r="B46" s="13"/>
      <c r="C46" s="13"/>
      <c r="D46" s="51" t="s">
        <v>1050</v>
      </c>
      <c r="E46" s="50">
        <v>0</v>
      </c>
      <c r="F46" s="50">
        <v>0</v>
      </c>
      <c r="G46" s="58"/>
      <c r="H46" s="16"/>
    </row>
    <row r="47" spans="1:8" ht="28.5">
      <c r="A47" s="12" t="s">
        <v>927</v>
      </c>
      <c r="B47" s="13"/>
      <c r="C47" s="13"/>
      <c r="D47" s="51" t="s">
        <v>1051</v>
      </c>
      <c r="E47" s="50">
        <v>0</v>
      </c>
      <c r="F47" s="50">
        <v>0</v>
      </c>
      <c r="G47" s="58"/>
      <c r="H47" s="16"/>
    </row>
    <row r="48" spans="1:8" ht="28.5">
      <c r="A48" s="12" t="s">
        <v>928</v>
      </c>
      <c r="B48" s="13"/>
      <c r="C48" s="13"/>
      <c r="D48" s="51" t="s">
        <v>1052</v>
      </c>
      <c r="E48" s="50">
        <v>0</v>
      </c>
      <c r="F48" s="50">
        <v>0</v>
      </c>
      <c r="G48" s="58"/>
      <c r="H48" s="16"/>
    </row>
    <row r="49" spans="1:8" ht="28.5">
      <c r="A49" s="12" t="s">
        <v>929</v>
      </c>
      <c r="B49" s="13"/>
      <c r="C49" s="13"/>
      <c r="D49" s="51" t="s">
        <v>1053</v>
      </c>
      <c r="E49" s="50">
        <v>0</v>
      </c>
      <c r="F49" s="50">
        <v>0</v>
      </c>
      <c r="G49" s="58"/>
      <c r="H49" s="16"/>
    </row>
    <row r="50" spans="1:8" ht="28.5">
      <c r="A50" s="12" t="s">
        <v>930</v>
      </c>
      <c r="B50" s="13"/>
      <c r="C50" s="13"/>
      <c r="D50" s="51" t="s">
        <v>1054</v>
      </c>
      <c r="E50" s="50">
        <v>0</v>
      </c>
      <c r="F50" s="50">
        <v>0</v>
      </c>
      <c r="G50" s="58"/>
      <c r="H50" s="16"/>
    </row>
    <row r="51" spans="1:8" ht="42.75">
      <c r="A51" s="12" t="s">
        <v>931</v>
      </c>
      <c r="B51" s="13"/>
      <c r="C51" s="13"/>
      <c r="D51" s="51" t="s">
        <v>1055</v>
      </c>
      <c r="E51" s="50">
        <v>0</v>
      </c>
      <c r="F51" s="50">
        <v>0</v>
      </c>
      <c r="G51" s="58"/>
      <c r="H51" s="16"/>
    </row>
    <row r="52" spans="1:8" ht="42.75">
      <c r="A52" s="12" t="s">
        <v>932</v>
      </c>
      <c r="B52" s="13"/>
      <c r="C52" s="13"/>
      <c r="D52" s="51" t="s">
        <v>1056</v>
      </c>
      <c r="E52" s="50">
        <v>0</v>
      </c>
      <c r="F52" s="50">
        <v>0</v>
      </c>
      <c r="G52" s="58"/>
      <c r="H52" s="16"/>
    </row>
    <row r="53" spans="1:8" ht="42.75">
      <c r="A53" s="12" t="s">
        <v>933</v>
      </c>
      <c r="B53" s="13"/>
      <c r="C53" s="13"/>
      <c r="D53" s="51" t="s">
        <v>1057</v>
      </c>
      <c r="E53" s="30">
        <f>1*E20+1*E21+1*E22+-1*E23+1*E24+1*E25+1*E26+-1*E27+1*E28+-1*E29+1*E30+1*E31+1*E32+1*E33+-1*E34+1*E35+1*E36+1*E37+1*E38+1*E39+1*E40+1*E41+-1*E42+-1*E43+-1*E44+1*E45+-1*E46+1*E47+1*E48+-1*E49+-1*E50+-1*E51+1*E52</f>
        <v>4104503</v>
      </c>
      <c r="F53" s="30">
        <f>1*F20+1*F21+1*F22+-1*F23+1*F24+1*F25+1*F26+-1*F27+1*F28+-1*F29+1*F30+1*F31+1*F32+1*F33+-1*F34+1*F35+1*F36+1*F37+1*F38+1*F39+1*F40+1*F41+-1*F42+-1*F43+-1*F44+1*F45+-1*F46+1*F47+1*F48+-1*F49+-1*F50+-1*F51+1*F52</f>
        <v>4605753</v>
      </c>
      <c r="G53" s="58"/>
      <c r="H53" s="16"/>
    </row>
    <row r="54" spans="1:8" ht="28.5">
      <c r="A54" s="12" t="s">
        <v>934</v>
      </c>
      <c r="B54" s="13"/>
      <c r="C54" s="13"/>
      <c r="D54" s="49" t="s">
        <v>1058</v>
      </c>
      <c r="E54" s="30">
        <f>1*E18+1*E53</f>
        <v>3944193</v>
      </c>
      <c r="F54" s="30">
        <f>1*F18+1*F53</f>
        <v>3958222</v>
      </c>
      <c r="G54" s="58"/>
      <c r="H54" s="16"/>
    </row>
    <row r="55" spans="1:8" ht="28.5">
      <c r="A55" s="12" t="s">
        <v>935</v>
      </c>
      <c r="B55" s="13"/>
      <c r="C55" s="13"/>
      <c r="D55" s="49" t="s">
        <v>1059</v>
      </c>
      <c r="E55" s="63"/>
      <c r="F55" s="63"/>
      <c r="G55" s="38"/>
      <c r="H55" s="16"/>
    </row>
    <row r="56" spans="1:8" ht="28.5">
      <c r="A56" s="12" t="s">
        <v>936</v>
      </c>
      <c r="B56" s="13"/>
      <c r="C56" s="13"/>
      <c r="D56" s="51" t="s">
        <v>1060</v>
      </c>
      <c r="E56" s="50">
        <v>118278</v>
      </c>
      <c r="F56" s="50">
        <v>66757</v>
      </c>
      <c r="G56" s="58"/>
      <c r="H56" s="16"/>
    </row>
    <row r="57" spans="1:8" ht="42.75">
      <c r="A57" s="12" t="s">
        <v>937</v>
      </c>
      <c r="B57" s="13"/>
      <c r="C57" s="13"/>
      <c r="D57" s="51" t="s">
        <v>1061</v>
      </c>
      <c r="E57" s="50">
        <v>-272197</v>
      </c>
      <c r="F57" s="50">
        <v>-163359</v>
      </c>
      <c r="G57" s="58"/>
      <c r="H57" s="16"/>
    </row>
    <row r="58" spans="1:8" ht="28.5">
      <c r="A58" s="12" t="s">
        <v>938</v>
      </c>
      <c r="B58" s="13"/>
      <c r="C58" s="13"/>
      <c r="D58" s="51" t="s">
        <v>1062</v>
      </c>
      <c r="E58" s="50">
        <v>26489</v>
      </c>
      <c r="F58" s="50">
        <v>-34848</v>
      </c>
      <c r="G58" s="58"/>
      <c r="H58" s="16"/>
    </row>
    <row r="59" spans="1:8" ht="28.5">
      <c r="A59" s="12" t="s">
        <v>939</v>
      </c>
      <c r="B59" s="13"/>
      <c r="C59" s="13"/>
      <c r="D59" s="51" t="s">
        <v>1063</v>
      </c>
      <c r="E59" s="50">
        <v>39093</v>
      </c>
      <c r="F59" s="50">
        <v>33884</v>
      </c>
      <c r="G59" s="58"/>
      <c r="H59" s="16"/>
    </row>
    <row r="60" spans="1:8" ht="28.5">
      <c r="A60" s="12" t="s">
        <v>940</v>
      </c>
      <c r="B60" s="13"/>
      <c r="C60" s="13"/>
      <c r="D60" s="51" t="s">
        <v>1064</v>
      </c>
      <c r="E60" s="50">
        <v>0</v>
      </c>
      <c r="F60" s="50">
        <v>0</v>
      </c>
      <c r="G60" s="58"/>
      <c r="H60" s="16"/>
    </row>
    <row r="61" spans="1:8" ht="42.75">
      <c r="A61" s="12" t="s">
        <v>941</v>
      </c>
      <c r="B61" s="13"/>
      <c r="C61" s="13"/>
      <c r="D61" s="51" t="s">
        <v>1065</v>
      </c>
      <c r="E61" s="50">
        <v>-5796</v>
      </c>
      <c r="F61" s="50">
        <v>17149</v>
      </c>
      <c r="G61" s="58"/>
      <c r="H61" s="16"/>
    </row>
    <row r="62" spans="1:8" ht="42.75">
      <c r="A62" s="12" t="s">
        <v>942</v>
      </c>
      <c r="B62" s="13"/>
      <c r="C62" s="13"/>
      <c r="D62" s="51" t="s">
        <v>1066</v>
      </c>
      <c r="E62" s="50">
        <v>-166584</v>
      </c>
      <c r="F62" s="50">
        <v>94074</v>
      </c>
      <c r="G62" s="58"/>
      <c r="H62" s="16"/>
    </row>
    <row r="63" spans="1:8" ht="28.5">
      <c r="A63" s="12" t="s">
        <v>943</v>
      </c>
      <c r="B63" s="13"/>
      <c r="C63" s="13"/>
      <c r="D63" s="51" t="s">
        <v>1067</v>
      </c>
      <c r="E63" s="50">
        <v>0</v>
      </c>
      <c r="F63" s="50">
        <v>0</v>
      </c>
      <c r="G63" s="58"/>
      <c r="H63" s="16"/>
    </row>
    <row r="64" spans="1:8" ht="42.75">
      <c r="A64" s="12" t="s">
        <v>944</v>
      </c>
      <c r="B64" s="13"/>
      <c r="C64" s="13"/>
      <c r="D64" s="51" t="s">
        <v>1068</v>
      </c>
      <c r="E64" s="50">
        <v>446410</v>
      </c>
      <c r="F64" s="50">
        <v>496365</v>
      </c>
      <c r="G64" s="58"/>
      <c r="H64" s="16"/>
    </row>
    <row r="65" spans="1:8" ht="42.75">
      <c r="A65" s="12" t="s">
        <v>945</v>
      </c>
      <c r="B65" s="13"/>
      <c r="C65" s="13"/>
      <c r="D65" s="51" t="s">
        <v>1069</v>
      </c>
      <c r="E65" s="50">
        <v>0</v>
      </c>
      <c r="F65" s="50">
        <v>0</v>
      </c>
      <c r="G65" s="58"/>
      <c r="H65" s="16"/>
    </row>
    <row r="66" spans="1:8" ht="28.5">
      <c r="A66" s="12" t="s">
        <v>946</v>
      </c>
      <c r="B66" s="13"/>
      <c r="C66" s="13"/>
      <c r="D66" s="51" t="s">
        <v>1070</v>
      </c>
      <c r="E66" s="50">
        <v>0</v>
      </c>
      <c r="F66" s="50">
        <v>0</v>
      </c>
      <c r="G66" s="58"/>
      <c r="H66" s="16"/>
    </row>
    <row r="67" spans="1:8" ht="42.75">
      <c r="A67" s="12" t="s">
        <v>947</v>
      </c>
      <c r="B67" s="13"/>
      <c r="C67" s="13"/>
      <c r="D67" s="51" t="s">
        <v>1071</v>
      </c>
      <c r="E67" s="50">
        <v>0</v>
      </c>
      <c r="F67" s="50">
        <v>0</v>
      </c>
      <c r="G67" s="58"/>
      <c r="H67" s="16"/>
    </row>
    <row r="68" spans="1:8" ht="28.5">
      <c r="A68" s="12" t="s">
        <v>948</v>
      </c>
      <c r="B68" s="13"/>
      <c r="C68" s="13"/>
      <c r="D68" s="51" t="s">
        <v>1072</v>
      </c>
      <c r="E68" s="50">
        <v>0</v>
      </c>
      <c r="F68" s="50">
        <v>0</v>
      </c>
      <c r="G68" s="58"/>
      <c r="H68" s="16"/>
    </row>
    <row r="69" spans="1:8" ht="42.75">
      <c r="A69" s="12" t="s">
        <v>949</v>
      </c>
      <c r="B69" s="13"/>
      <c r="C69" s="13"/>
      <c r="D69" s="51" t="s">
        <v>1073</v>
      </c>
      <c r="E69" s="50">
        <v>527284</v>
      </c>
      <c r="F69" s="50">
        <v>-106455</v>
      </c>
      <c r="G69" s="58"/>
      <c r="H69" s="16"/>
    </row>
    <row r="70" spans="1:8" ht="42.75">
      <c r="A70" s="12" t="s">
        <v>950</v>
      </c>
      <c r="B70" s="13"/>
      <c r="C70" s="13"/>
      <c r="D70" s="51" t="s">
        <v>1074</v>
      </c>
      <c r="E70" s="50">
        <v>-45191</v>
      </c>
      <c r="F70" s="50">
        <v>-45830</v>
      </c>
      <c r="G70" s="58"/>
      <c r="H70" s="16"/>
    </row>
    <row r="71" spans="1:8" ht="28.5">
      <c r="A71" s="12" t="s">
        <v>951</v>
      </c>
      <c r="B71" s="13"/>
      <c r="C71" s="13"/>
      <c r="D71" s="51" t="s">
        <v>1627</v>
      </c>
      <c r="E71" s="50">
        <v>0</v>
      </c>
      <c r="F71" s="50">
        <v>0</v>
      </c>
      <c r="G71" s="58"/>
      <c r="H71" s="16"/>
    </row>
    <row r="72" spans="1:8" ht="42.75">
      <c r="A72" s="12" t="s">
        <v>952</v>
      </c>
      <c r="B72" s="13"/>
      <c r="C72" s="13"/>
      <c r="D72" s="51" t="s">
        <v>1075</v>
      </c>
      <c r="E72" s="50">
        <v>0</v>
      </c>
      <c r="F72" s="50">
        <v>0</v>
      </c>
      <c r="G72" s="58"/>
      <c r="H72" s="16"/>
    </row>
    <row r="73" spans="1:8" ht="28.5">
      <c r="A73" s="12" t="s">
        <v>953</v>
      </c>
      <c r="B73" s="13"/>
      <c r="C73" s="13"/>
      <c r="D73" s="51" t="s">
        <v>1076</v>
      </c>
      <c r="E73" s="50">
        <v>0</v>
      </c>
      <c r="F73" s="50">
        <v>0</v>
      </c>
      <c r="G73" s="58"/>
      <c r="H73" s="16"/>
    </row>
    <row r="74" spans="1:8" ht="28.5">
      <c r="A74" s="12" t="s">
        <v>954</v>
      </c>
      <c r="B74" s="13"/>
      <c r="C74" s="13"/>
      <c r="D74" s="51" t="s">
        <v>1077</v>
      </c>
      <c r="E74" s="50">
        <v>0</v>
      </c>
      <c r="F74" s="50">
        <v>0</v>
      </c>
      <c r="G74" s="58"/>
      <c r="H74" s="16"/>
    </row>
    <row r="75" spans="1:8" ht="28.5">
      <c r="A75" s="12" t="s">
        <v>955</v>
      </c>
      <c r="B75" s="13"/>
      <c r="C75" s="13"/>
      <c r="D75" s="51" t="s">
        <v>1078</v>
      </c>
      <c r="E75" s="50">
        <v>-328395</v>
      </c>
      <c r="F75" s="50">
        <v>16747</v>
      </c>
      <c r="G75" s="58"/>
      <c r="H75" s="16"/>
    </row>
    <row r="76" spans="1:8" ht="28.5">
      <c r="A76" s="12" t="s">
        <v>956</v>
      </c>
      <c r="B76" s="13"/>
      <c r="C76" s="13"/>
      <c r="D76" s="51" t="s">
        <v>1079</v>
      </c>
      <c r="E76" s="30">
        <f>1*E56+1*E57+1*E58+1*E59+1*E60+1*E61+1*E62+1*E63+1*E64+1*E65+1*E66+1*E67+1*E68+1*E69+1*E70+1*E71+1*E72+1*E73+1*E74+1*E75</f>
        <v>339391</v>
      </c>
      <c r="F76" s="30">
        <f>1*F56+1*F57+1*F58+1*F59+1*F60+1*F61+1*F62+1*F63+1*F64+1*F65+1*F66+1*F67+1*F68+1*F69+1*F70+1*F71+1*F72+1*F73+1*F74+1*F75</f>
        <v>374484</v>
      </c>
      <c r="G76" s="58"/>
      <c r="H76" s="16"/>
    </row>
    <row r="77" spans="1:8" ht="28.5">
      <c r="A77" s="12" t="s">
        <v>957</v>
      </c>
      <c r="B77" s="13"/>
      <c r="C77" s="13"/>
      <c r="D77" s="49" t="s">
        <v>1080</v>
      </c>
      <c r="E77" s="30">
        <f>1*E54+1*E76</f>
        <v>4283584</v>
      </c>
      <c r="F77" s="30">
        <f>1*F54+1*F76</f>
        <v>4332706</v>
      </c>
      <c r="G77" s="58"/>
      <c r="H77" s="16"/>
    </row>
    <row r="78" spans="1:8" ht="42.75">
      <c r="A78" s="12" t="s">
        <v>958</v>
      </c>
      <c r="B78" s="13"/>
      <c r="C78" s="13"/>
      <c r="D78" s="49" t="s">
        <v>1081</v>
      </c>
      <c r="E78" s="63"/>
      <c r="F78" s="63"/>
      <c r="G78" s="38"/>
      <c r="H78" s="16"/>
    </row>
    <row r="79" spans="1:8" ht="28.5">
      <c r="A79" s="12" t="s">
        <v>959</v>
      </c>
      <c r="B79" s="13"/>
      <c r="C79" s="13"/>
      <c r="D79" s="51" t="s">
        <v>1082</v>
      </c>
      <c r="E79" s="50">
        <v>0</v>
      </c>
      <c r="F79" s="50">
        <v>0</v>
      </c>
      <c r="G79" s="58"/>
      <c r="H79" s="16"/>
    </row>
    <row r="80" spans="1:8" ht="28.5">
      <c r="A80" s="12" t="s">
        <v>960</v>
      </c>
      <c r="B80" s="13"/>
      <c r="C80" s="13"/>
      <c r="D80" s="51" t="s">
        <v>1083</v>
      </c>
      <c r="E80" s="50">
        <v>711711</v>
      </c>
      <c r="F80" s="50">
        <v>652573</v>
      </c>
      <c r="G80" s="58"/>
      <c r="H80" s="16"/>
    </row>
    <row r="81" spans="1:8" ht="28.5">
      <c r="A81" s="12" t="s">
        <v>961</v>
      </c>
      <c r="B81" s="13"/>
      <c r="C81" s="13"/>
      <c r="D81" s="51" t="s">
        <v>1084</v>
      </c>
      <c r="E81" s="50">
        <v>0</v>
      </c>
      <c r="F81" s="50">
        <v>0</v>
      </c>
      <c r="G81" s="58"/>
      <c r="H81" s="16"/>
    </row>
    <row r="82" spans="1:8" ht="28.5">
      <c r="A82" s="12" t="s">
        <v>962</v>
      </c>
      <c r="B82" s="13"/>
      <c r="C82" s="13"/>
      <c r="D82" s="51" t="s">
        <v>1085</v>
      </c>
      <c r="E82" s="50">
        <v>43722</v>
      </c>
      <c r="F82" s="50">
        <v>67050</v>
      </c>
      <c r="G82" s="58"/>
      <c r="H82" s="16"/>
    </row>
    <row r="83" spans="1:8" ht="42.75">
      <c r="A83" s="12" t="s">
        <v>963</v>
      </c>
      <c r="B83" s="13"/>
      <c r="C83" s="13"/>
      <c r="D83" s="51" t="s">
        <v>1086</v>
      </c>
      <c r="E83" s="50">
        <v>0</v>
      </c>
      <c r="F83" s="50">
        <v>0</v>
      </c>
      <c r="G83" s="58"/>
      <c r="H83" s="16"/>
    </row>
    <row r="84" spans="1:8" ht="42.75">
      <c r="A84" s="12" t="s">
        <v>964</v>
      </c>
      <c r="B84" s="13"/>
      <c r="C84" s="13"/>
      <c r="D84" s="51" t="s">
        <v>1087</v>
      </c>
      <c r="E84" s="50">
        <v>-35755</v>
      </c>
      <c r="F84" s="50">
        <v>-18669</v>
      </c>
      <c r="G84" s="58"/>
      <c r="H84" s="16"/>
    </row>
    <row r="85" spans="1:8" ht="42.75">
      <c r="A85" s="12" t="s">
        <v>965</v>
      </c>
      <c r="B85" s="13"/>
      <c r="C85" s="13"/>
      <c r="D85" s="51" t="s">
        <v>1088</v>
      </c>
      <c r="E85" s="30">
        <f>1*E79+-1*E80+1*E81+-1*E82+-1*E83+1*E84</f>
        <v>-791188</v>
      </c>
      <c r="F85" s="30">
        <f>1*F79+-1*F80+1*F81+-1*F82+-1*F83+1*F84</f>
        <v>-738292</v>
      </c>
      <c r="G85" s="58"/>
      <c r="H85" s="16"/>
    </row>
    <row r="86" spans="1:8" ht="28.5">
      <c r="A86" s="12" t="s">
        <v>966</v>
      </c>
      <c r="B86" s="13"/>
      <c r="C86" s="13"/>
      <c r="D86" s="49" t="s">
        <v>1089</v>
      </c>
      <c r="E86" s="30">
        <f>1*E77+1*E85</f>
        <v>3492396</v>
      </c>
      <c r="F86" s="30">
        <f>1*F77+1*F85</f>
        <v>3594414</v>
      </c>
      <c r="G86" s="58"/>
      <c r="H86" s="16"/>
    </row>
    <row r="87" spans="1:8" ht="28.5">
      <c r="A87" s="12" t="s">
        <v>967</v>
      </c>
      <c r="B87" s="13"/>
      <c r="C87" s="13"/>
      <c r="D87" s="42" t="s">
        <v>1090</v>
      </c>
      <c r="E87" s="63"/>
      <c r="F87" s="63"/>
      <c r="G87" s="38"/>
      <c r="H87" s="16"/>
    </row>
    <row r="88" spans="1:8" ht="28.5">
      <c r="A88" s="12" t="s">
        <v>968</v>
      </c>
      <c r="B88" s="13"/>
      <c r="C88" s="13"/>
      <c r="D88" s="49" t="s">
        <v>1091</v>
      </c>
      <c r="E88" s="50">
        <v>5385</v>
      </c>
      <c r="F88" s="50">
        <v>6</v>
      </c>
      <c r="G88" s="58"/>
      <c r="H88" s="16"/>
    </row>
    <row r="89" spans="1:8" ht="28.5">
      <c r="A89" s="12" t="s">
        <v>969</v>
      </c>
      <c r="B89" s="13"/>
      <c r="C89" s="13"/>
      <c r="D89" s="49" t="s">
        <v>1092</v>
      </c>
      <c r="E89" s="50">
        <v>1759496</v>
      </c>
      <c r="F89" s="50">
        <v>2183727</v>
      </c>
      <c r="G89" s="58"/>
      <c r="H89" s="16"/>
    </row>
    <row r="90" spans="1:8">
      <c r="A90" s="12" t="s">
        <v>970</v>
      </c>
      <c r="B90" s="13"/>
      <c r="C90" s="13"/>
      <c r="D90" s="49" t="s">
        <v>1093</v>
      </c>
      <c r="E90" s="50">
        <v>0</v>
      </c>
      <c r="F90" s="50">
        <v>650000</v>
      </c>
      <c r="G90" s="58"/>
      <c r="H90" s="16"/>
    </row>
    <row r="91" spans="1:8" ht="28.5">
      <c r="A91" s="12" t="s">
        <v>971</v>
      </c>
      <c r="B91" s="13"/>
      <c r="C91" s="13"/>
      <c r="D91" s="49" t="s">
        <v>1094</v>
      </c>
      <c r="E91" s="50">
        <v>0</v>
      </c>
      <c r="F91" s="50">
        <v>0</v>
      </c>
      <c r="G91" s="58"/>
      <c r="H91" s="16"/>
    </row>
    <row r="92" spans="1:8" ht="28.5" hidden="1">
      <c r="A92" s="12" t="s">
        <v>972</v>
      </c>
      <c r="B92" s="13"/>
      <c r="C92" s="13"/>
      <c r="D92" s="49" t="s">
        <v>1095</v>
      </c>
      <c r="E92" s="53"/>
      <c r="F92" s="53"/>
      <c r="G92" s="58"/>
      <c r="H92" s="16"/>
    </row>
    <row r="93" spans="1:8" ht="28.5">
      <c r="A93" s="12" t="s">
        <v>973</v>
      </c>
      <c r="B93" s="13"/>
      <c r="C93" s="13"/>
      <c r="D93" s="49" t="s">
        <v>1096</v>
      </c>
      <c r="E93" s="50">
        <v>0</v>
      </c>
      <c r="F93" s="50">
        <v>0</v>
      </c>
      <c r="G93" s="58"/>
      <c r="H93" s="16"/>
    </row>
    <row r="94" spans="1:8" ht="28.5">
      <c r="A94" s="12" t="s">
        <v>974</v>
      </c>
      <c r="B94" s="13"/>
      <c r="C94" s="13"/>
      <c r="D94" s="49" t="s">
        <v>1097</v>
      </c>
      <c r="E94" s="50">
        <v>0</v>
      </c>
      <c r="F94" s="50">
        <v>0</v>
      </c>
      <c r="G94" s="58"/>
      <c r="H94" s="16"/>
    </row>
    <row r="95" spans="1:8" ht="28.5" hidden="1">
      <c r="A95" s="12" t="s">
        <v>975</v>
      </c>
      <c r="B95" s="13"/>
      <c r="C95" s="13"/>
      <c r="D95" s="49" t="s">
        <v>1098</v>
      </c>
      <c r="E95" s="53"/>
      <c r="F95" s="53"/>
      <c r="G95" s="58"/>
      <c r="H95" s="16"/>
    </row>
    <row r="96" spans="1:8" ht="42.75">
      <c r="A96" s="12" t="s">
        <v>976</v>
      </c>
      <c r="B96" s="13"/>
      <c r="C96" s="13"/>
      <c r="D96" s="49" t="s">
        <v>1099</v>
      </c>
      <c r="E96" s="50">
        <v>0</v>
      </c>
      <c r="F96" s="50">
        <v>0</v>
      </c>
      <c r="G96" s="58"/>
      <c r="H96" s="16"/>
    </row>
    <row r="97" spans="1:8" ht="57">
      <c r="A97" s="12" t="s">
        <v>977</v>
      </c>
      <c r="B97" s="13"/>
      <c r="C97" s="13"/>
      <c r="D97" s="49" t="s">
        <v>1100</v>
      </c>
      <c r="E97" s="50">
        <v>0</v>
      </c>
      <c r="F97" s="50">
        <v>0</v>
      </c>
      <c r="G97" s="58"/>
      <c r="H97" s="16"/>
    </row>
    <row r="98" spans="1:8" ht="28.5">
      <c r="A98" s="12" t="s">
        <v>978</v>
      </c>
      <c r="B98" s="13"/>
      <c r="C98" s="13"/>
      <c r="D98" s="49" t="s">
        <v>1101</v>
      </c>
      <c r="E98" s="50">
        <v>0</v>
      </c>
      <c r="F98" s="50">
        <v>0</v>
      </c>
      <c r="G98" s="58"/>
      <c r="H98" s="16"/>
    </row>
    <row r="99" spans="1:8" ht="28.5">
      <c r="A99" s="12" t="s">
        <v>979</v>
      </c>
      <c r="B99" s="13"/>
      <c r="C99" s="13"/>
      <c r="D99" s="49" t="s">
        <v>1102</v>
      </c>
      <c r="E99" s="50">
        <v>20435</v>
      </c>
      <c r="F99" s="50">
        <v>13062</v>
      </c>
      <c r="G99" s="58"/>
      <c r="H99" s="16"/>
    </row>
    <row r="100" spans="1:8">
      <c r="A100" s="12" t="s">
        <v>980</v>
      </c>
      <c r="B100" s="13"/>
      <c r="C100" s="13"/>
      <c r="D100" s="49" t="s">
        <v>1103</v>
      </c>
      <c r="E100" s="50">
        <v>0</v>
      </c>
      <c r="F100" s="50">
        <v>0</v>
      </c>
      <c r="G100" s="58"/>
      <c r="H100" s="16"/>
    </row>
    <row r="101" spans="1:8" ht="28.5">
      <c r="A101" s="12" t="s">
        <v>981</v>
      </c>
      <c r="B101" s="13"/>
      <c r="C101" s="13"/>
      <c r="D101" s="49" t="s">
        <v>1104</v>
      </c>
      <c r="E101" s="50">
        <v>0</v>
      </c>
      <c r="F101" s="50">
        <v>0</v>
      </c>
      <c r="G101" s="58"/>
      <c r="H101" s="16"/>
    </row>
    <row r="102" spans="1:8">
      <c r="A102" s="12" t="s">
        <v>982</v>
      </c>
      <c r="B102" s="13"/>
      <c r="C102" s="13"/>
      <c r="D102" s="49" t="s">
        <v>1105</v>
      </c>
      <c r="E102" s="50">
        <v>0</v>
      </c>
      <c r="F102" s="50">
        <v>0</v>
      </c>
      <c r="G102" s="58"/>
      <c r="H102" s="16"/>
    </row>
    <row r="103" spans="1:8" ht="28.5">
      <c r="A103" s="12" t="s">
        <v>983</v>
      </c>
      <c r="B103" s="13"/>
      <c r="C103" s="13"/>
      <c r="D103" s="49" t="s">
        <v>1106</v>
      </c>
      <c r="E103" s="50">
        <v>31275</v>
      </c>
      <c r="F103" s="50">
        <v>156967</v>
      </c>
      <c r="G103" s="58"/>
      <c r="H103" s="16"/>
    </row>
    <row r="104" spans="1:8" ht="28.5">
      <c r="A104" s="12" t="s">
        <v>984</v>
      </c>
      <c r="B104" s="13"/>
      <c r="C104" s="13"/>
      <c r="D104" s="49" t="s">
        <v>1107</v>
      </c>
      <c r="E104" s="50">
        <v>0</v>
      </c>
      <c r="F104" s="50">
        <v>0</v>
      </c>
      <c r="G104" s="58"/>
      <c r="H104" s="16"/>
    </row>
    <row r="105" spans="1:8" ht="28.5">
      <c r="A105" s="12" t="s">
        <v>985</v>
      </c>
      <c r="B105" s="13"/>
      <c r="C105" s="13"/>
      <c r="D105" s="49" t="s">
        <v>1108</v>
      </c>
      <c r="E105" s="50">
        <v>0</v>
      </c>
      <c r="F105" s="50">
        <v>0</v>
      </c>
      <c r="G105" s="58"/>
      <c r="H105" s="16"/>
    </row>
    <row r="106" spans="1:8" ht="28.5">
      <c r="A106" s="12" t="s">
        <v>986</v>
      </c>
      <c r="B106" s="13"/>
      <c r="C106" s="13"/>
      <c r="D106" s="49" t="s">
        <v>1628</v>
      </c>
      <c r="E106" s="50">
        <v>0</v>
      </c>
      <c r="F106" s="50">
        <v>0</v>
      </c>
      <c r="G106" s="58"/>
      <c r="H106" s="16"/>
    </row>
    <row r="107" spans="1:8" ht="28.5">
      <c r="A107" s="12" t="s">
        <v>987</v>
      </c>
      <c r="B107" s="13"/>
      <c r="C107" s="13"/>
      <c r="D107" s="49" t="s">
        <v>1109</v>
      </c>
      <c r="E107" s="50">
        <v>0</v>
      </c>
      <c r="F107" s="50">
        <v>0</v>
      </c>
      <c r="G107" s="58"/>
      <c r="H107" s="16"/>
    </row>
    <row r="108" spans="1:8" ht="28.5">
      <c r="A108" s="12" t="s">
        <v>988</v>
      </c>
      <c r="B108" s="13"/>
      <c r="C108" s="13"/>
      <c r="D108" s="49" t="s">
        <v>1110</v>
      </c>
      <c r="E108" s="50">
        <v>0</v>
      </c>
      <c r="F108" s="50">
        <v>0</v>
      </c>
      <c r="G108" s="58"/>
      <c r="H108" s="16"/>
    </row>
    <row r="109" spans="1:8" ht="28.5">
      <c r="A109" s="12" t="s">
        <v>989</v>
      </c>
      <c r="B109" s="13"/>
      <c r="C109" s="13"/>
      <c r="D109" s="49" t="s">
        <v>1111</v>
      </c>
      <c r="E109" s="50">
        <v>0</v>
      </c>
      <c r="F109" s="50">
        <v>0</v>
      </c>
      <c r="G109" s="58"/>
      <c r="H109" s="16"/>
    </row>
    <row r="110" spans="1:8" ht="28.5">
      <c r="A110" s="12" t="s">
        <v>990</v>
      </c>
      <c r="B110" s="13"/>
      <c r="C110" s="13"/>
      <c r="D110" s="49" t="s">
        <v>1112</v>
      </c>
      <c r="E110" s="50">
        <v>0</v>
      </c>
      <c r="F110" s="50">
        <v>0</v>
      </c>
      <c r="G110" s="58"/>
      <c r="H110" s="16"/>
    </row>
    <row r="111" spans="1:8" ht="28.5">
      <c r="A111" s="12" t="s">
        <v>991</v>
      </c>
      <c r="B111" s="13"/>
      <c r="C111" s="13"/>
      <c r="D111" s="49" t="s">
        <v>1113</v>
      </c>
      <c r="E111" s="50">
        <v>0</v>
      </c>
      <c r="F111" s="50">
        <v>0</v>
      </c>
      <c r="G111" s="58"/>
      <c r="H111" s="16"/>
    </row>
    <row r="112" spans="1:8" ht="28.5">
      <c r="A112" s="12" t="s">
        <v>992</v>
      </c>
      <c r="B112" s="13"/>
      <c r="C112" s="13"/>
      <c r="D112" s="49" t="s">
        <v>1114</v>
      </c>
      <c r="E112" s="50">
        <v>0</v>
      </c>
      <c r="F112" s="50">
        <v>0</v>
      </c>
      <c r="G112" s="58"/>
      <c r="H112" s="16"/>
    </row>
    <row r="113" spans="1:8">
      <c r="A113" s="12" t="s">
        <v>993</v>
      </c>
      <c r="B113" s="13"/>
      <c r="C113" s="13"/>
      <c r="D113" s="49" t="s">
        <v>1115</v>
      </c>
      <c r="E113" s="50">
        <v>0</v>
      </c>
      <c r="F113" s="50">
        <v>0</v>
      </c>
      <c r="G113" s="58"/>
      <c r="H113" s="16"/>
    </row>
    <row r="114" spans="1:8" ht="28.5">
      <c r="A114" s="12" t="s">
        <v>994</v>
      </c>
      <c r="B114" s="13"/>
      <c r="C114" s="13"/>
      <c r="D114" s="49" t="s">
        <v>1116</v>
      </c>
      <c r="E114" s="50">
        <v>-1000</v>
      </c>
      <c r="F114" s="50">
        <v>0</v>
      </c>
      <c r="G114" s="58"/>
      <c r="H114" s="16"/>
    </row>
    <row r="115" spans="1:8" ht="28.5">
      <c r="A115" s="12" t="s">
        <v>995</v>
      </c>
      <c r="B115" s="13"/>
      <c r="C115" s="13"/>
      <c r="D115" s="49" t="s">
        <v>1117</v>
      </c>
      <c r="E115" s="30">
        <f>1*E88+-1*E89+-1*E90+1*E91+-1*E92+1*E93+-1*E94+1*E95+-1*E96+1*E97+1*E98+1*E99+1*E100+-1*E101+-1*E102+-1*E103+1*E104+1*E105+1*E106+-1*E107+1*E108+-1*E109+-1*E110+1*E111+-1*E112+-1*E113+1*E114</f>
        <v>-1765951</v>
      </c>
      <c r="F115" s="30">
        <f>1*F88+-1*F89+-1*F90+1*F91+-1*F92+1*F93+-1*F94+1*F95+-1*F96+1*F97+1*F98+1*F99+1*F100+-1*F101+-1*F102+-1*F103+1*F104+1*F105+1*F106+-1*F107+1*F108+-1*F109+-1*F110+1*F111+-1*F112+-1*F113+1*F114</f>
        <v>-2977626</v>
      </c>
      <c r="G115" s="58"/>
      <c r="H115" s="16"/>
    </row>
    <row r="116" spans="1:8" ht="28.5">
      <c r="A116" s="12" t="s">
        <v>996</v>
      </c>
      <c r="B116" s="13"/>
      <c r="C116" s="13"/>
      <c r="D116" s="42" t="s">
        <v>1118</v>
      </c>
      <c r="E116" s="63"/>
      <c r="F116" s="63"/>
      <c r="G116" s="38"/>
      <c r="H116" s="16"/>
    </row>
    <row r="117" spans="1:8">
      <c r="A117" s="12" t="s">
        <v>997</v>
      </c>
      <c r="B117" s="13"/>
      <c r="C117" s="13"/>
      <c r="D117" s="49" t="s">
        <v>1119</v>
      </c>
      <c r="E117" s="50">
        <v>0</v>
      </c>
      <c r="F117" s="50">
        <v>0</v>
      </c>
      <c r="G117" s="58"/>
      <c r="H117" s="16"/>
    </row>
    <row r="118" spans="1:8" ht="28.5">
      <c r="A118" s="12" t="s">
        <v>998</v>
      </c>
      <c r="B118" s="13"/>
      <c r="C118" s="13"/>
      <c r="D118" s="49" t="s">
        <v>1120</v>
      </c>
      <c r="E118" s="50">
        <v>0</v>
      </c>
      <c r="F118" s="50">
        <v>0</v>
      </c>
      <c r="G118" s="58"/>
      <c r="H118" s="16"/>
    </row>
    <row r="119" spans="1:8" ht="28.5">
      <c r="A119" s="12" t="s">
        <v>999</v>
      </c>
      <c r="B119" s="13"/>
      <c r="C119" s="13"/>
      <c r="D119" s="49" t="s">
        <v>1121</v>
      </c>
      <c r="E119" s="50">
        <v>0</v>
      </c>
      <c r="F119" s="50">
        <v>0</v>
      </c>
      <c r="G119" s="58"/>
      <c r="H119" s="16"/>
    </row>
    <row r="120" spans="1:8" ht="28.5">
      <c r="A120" s="12" t="s">
        <v>1000</v>
      </c>
      <c r="B120" s="13"/>
      <c r="C120" s="13"/>
      <c r="D120" s="49" t="s">
        <v>1122</v>
      </c>
      <c r="E120" s="50">
        <v>0</v>
      </c>
      <c r="F120" s="50">
        <v>0</v>
      </c>
      <c r="G120" s="58"/>
      <c r="H120" s="16"/>
    </row>
    <row r="121" spans="1:8">
      <c r="A121" s="12" t="s">
        <v>1001</v>
      </c>
      <c r="B121" s="13"/>
      <c r="C121" s="13"/>
      <c r="D121" s="49" t="s">
        <v>1123</v>
      </c>
      <c r="E121" s="50">
        <v>0</v>
      </c>
      <c r="F121" s="50">
        <v>0</v>
      </c>
      <c r="G121" s="58"/>
      <c r="H121" s="16"/>
    </row>
    <row r="122" spans="1:8" ht="28.5">
      <c r="A122" s="12" t="s">
        <v>1002</v>
      </c>
      <c r="B122" s="13"/>
      <c r="C122" s="13"/>
      <c r="D122" s="49" t="s">
        <v>1124</v>
      </c>
      <c r="E122" s="50">
        <v>0</v>
      </c>
      <c r="F122" s="50">
        <v>0</v>
      </c>
      <c r="G122" s="58"/>
      <c r="H122" s="16"/>
    </row>
    <row r="123" spans="1:8" ht="28.5">
      <c r="A123" s="12" t="s">
        <v>1003</v>
      </c>
      <c r="B123" s="13"/>
      <c r="C123" s="13"/>
      <c r="D123" s="49" t="s">
        <v>1125</v>
      </c>
      <c r="E123" s="50">
        <v>0</v>
      </c>
      <c r="F123" s="50">
        <v>0</v>
      </c>
      <c r="G123" s="58"/>
      <c r="H123" s="16"/>
    </row>
    <row r="124" spans="1:8" ht="28.5">
      <c r="A124" s="12" t="s">
        <v>1004</v>
      </c>
      <c r="B124" s="13"/>
      <c r="C124" s="13"/>
      <c r="D124" s="49" t="s">
        <v>1126</v>
      </c>
      <c r="E124" s="50">
        <v>0</v>
      </c>
      <c r="F124" s="50">
        <v>0</v>
      </c>
      <c r="G124" s="58"/>
      <c r="H124" s="16"/>
    </row>
    <row r="125" spans="1:8" ht="42.75">
      <c r="A125" s="12" t="s">
        <v>1005</v>
      </c>
      <c r="B125" s="13"/>
      <c r="C125" s="13"/>
      <c r="D125" s="49" t="s">
        <v>1127</v>
      </c>
      <c r="E125" s="50">
        <v>614305</v>
      </c>
      <c r="F125" s="50">
        <v>9270506</v>
      </c>
      <c r="G125" s="58"/>
      <c r="H125" s="16"/>
    </row>
    <row r="126" spans="1:8" ht="42.75">
      <c r="A126" s="12" t="s">
        <v>1006</v>
      </c>
      <c r="B126" s="13"/>
      <c r="C126" s="13"/>
      <c r="D126" s="49" t="s">
        <v>1128</v>
      </c>
      <c r="E126" s="50">
        <v>2500081</v>
      </c>
      <c r="F126" s="50">
        <v>9559722</v>
      </c>
      <c r="G126" s="58"/>
      <c r="H126" s="16"/>
    </row>
    <row r="127" spans="1:8" ht="28.5">
      <c r="A127" s="12" t="s">
        <v>1007</v>
      </c>
      <c r="B127" s="13"/>
      <c r="C127" s="13"/>
      <c r="D127" s="49" t="s">
        <v>1129</v>
      </c>
      <c r="E127" s="50">
        <v>0</v>
      </c>
      <c r="F127" s="50">
        <v>0</v>
      </c>
      <c r="G127" s="58"/>
      <c r="H127" s="16"/>
    </row>
    <row r="128" spans="1:8" ht="42.75">
      <c r="A128" s="12" t="s">
        <v>1008</v>
      </c>
      <c r="B128" s="13"/>
      <c r="C128" s="13"/>
      <c r="D128" s="49" t="s">
        <v>1130</v>
      </c>
      <c r="E128" s="50">
        <v>0</v>
      </c>
      <c r="F128" s="50">
        <v>0</v>
      </c>
      <c r="G128" s="58"/>
      <c r="H128" s="16"/>
    </row>
    <row r="129" spans="1:8" ht="42.75">
      <c r="A129" s="12" t="s">
        <v>1009</v>
      </c>
      <c r="B129" s="13"/>
      <c r="C129" s="13"/>
      <c r="D129" s="49" t="s">
        <v>1131</v>
      </c>
      <c r="E129" s="50">
        <v>0</v>
      </c>
      <c r="F129" s="50">
        <v>0</v>
      </c>
      <c r="G129" s="58"/>
      <c r="H129" s="16"/>
    </row>
    <row r="130" spans="1:8" ht="28.5">
      <c r="A130" s="12" t="s">
        <v>1010</v>
      </c>
      <c r="B130" s="13"/>
      <c r="C130" s="13"/>
      <c r="D130" s="49" t="s">
        <v>1132</v>
      </c>
      <c r="E130" s="50">
        <v>0</v>
      </c>
      <c r="F130" s="50">
        <v>-1500</v>
      </c>
      <c r="G130" s="58"/>
      <c r="H130" s="16"/>
    </row>
    <row r="131" spans="1:8" ht="28.5">
      <c r="A131" s="12" t="s">
        <v>1011</v>
      </c>
      <c r="B131" s="13"/>
      <c r="C131" s="13"/>
      <c r="D131" s="49" t="s">
        <v>1133</v>
      </c>
      <c r="E131" s="30">
        <f>-1*E117+-1*E118+1*E119+1*E120+1*E121+1*E122+-1*E123+-1*E124+1*E125+-1*E126+-1*E127+-1*E128+-1*E129+1*E130</f>
        <v>-1885776</v>
      </c>
      <c r="F131" s="30">
        <f>-1*F117+-1*F118+1*F119+1*F120+1*F121+1*F122+-1*F123+-1*F124+1*F125+-1*F126+-1*F127+-1*F128+-1*F129+1*F130</f>
        <v>-290716</v>
      </c>
      <c r="G131" s="58"/>
      <c r="H131" s="16"/>
    </row>
    <row r="132" spans="1:8" ht="42.75">
      <c r="A132" s="12" t="s">
        <v>1012</v>
      </c>
      <c r="B132" s="13"/>
      <c r="C132" s="13"/>
      <c r="D132" s="42" t="s">
        <v>1134</v>
      </c>
      <c r="E132" s="30">
        <f>1*E86+1*E115+1*E131</f>
        <v>-159331</v>
      </c>
      <c r="F132" s="30">
        <f>1*F86+1*F115+1*F131</f>
        <v>326072</v>
      </c>
      <c r="G132" s="58"/>
      <c r="H132" s="16"/>
    </row>
    <row r="133" spans="1:8" ht="28.5">
      <c r="A133" s="12" t="s">
        <v>1013</v>
      </c>
      <c r="B133" s="13"/>
      <c r="C133" s="13"/>
      <c r="D133" s="42" t="s">
        <v>1135</v>
      </c>
      <c r="E133" s="50">
        <v>0</v>
      </c>
      <c r="F133" s="50">
        <v>0</v>
      </c>
      <c r="G133" s="58"/>
      <c r="H133" s="16"/>
    </row>
    <row r="134" spans="1:8" ht="28.5">
      <c r="A134" s="12" t="s">
        <v>1014</v>
      </c>
      <c r="B134" s="13"/>
      <c r="C134" s="13"/>
      <c r="D134" s="42" t="s">
        <v>1136</v>
      </c>
      <c r="E134" s="30">
        <f>1*E132+1*E133</f>
        <v>-159331</v>
      </c>
      <c r="F134" s="30">
        <f>1*F132+1*F133</f>
        <v>326072</v>
      </c>
      <c r="G134" s="58"/>
      <c r="H134" s="16"/>
    </row>
    <row r="135" spans="1:8" ht="28.5">
      <c r="A135" s="12" t="s">
        <v>1015</v>
      </c>
      <c r="B135" s="13"/>
      <c r="C135" s="13"/>
      <c r="D135" s="42" t="s">
        <v>1137</v>
      </c>
      <c r="E135" s="50">
        <v>1192181</v>
      </c>
      <c r="F135" s="50">
        <v>866109</v>
      </c>
      <c r="G135" s="58"/>
      <c r="H135" s="16"/>
    </row>
    <row r="136" spans="1:8" ht="28.5">
      <c r="A136" s="12" t="s">
        <v>1016</v>
      </c>
      <c r="B136" s="13"/>
      <c r="C136" s="13"/>
      <c r="D136" s="42" t="s">
        <v>1138</v>
      </c>
      <c r="E136" s="30">
        <f>1*E134+1*E135</f>
        <v>1032850</v>
      </c>
      <c r="F136" s="30">
        <f>1*F134+1*F135</f>
        <v>1192181</v>
      </c>
      <c r="G136" s="58"/>
      <c r="H136" s="16"/>
    </row>
    <row r="137" spans="1:8" ht="28.5">
      <c r="A137" s="12" t="s">
        <v>1017</v>
      </c>
      <c r="B137" s="13"/>
      <c r="C137" s="13"/>
      <c r="D137" s="17" t="s">
        <v>1139</v>
      </c>
      <c r="E137" s="63"/>
      <c r="F137" s="63"/>
      <c r="G137" s="38"/>
      <c r="H137" s="16"/>
    </row>
    <row r="138" spans="1:8" ht="28.5">
      <c r="A138" s="12" t="s">
        <v>1018</v>
      </c>
      <c r="B138" s="13"/>
      <c r="C138" s="13"/>
      <c r="D138" s="42" t="s">
        <v>1140</v>
      </c>
      <c r="E138" s="63"/>
      <c r="F138" s="63"/>
      <c r="G138" s="38"/>
      <c r="H138" s="16"/>
    </row>
    <row r="139" spans="1:8">
      <c r="A139" s="12"/>
      <c r="B139" s="13"/>
      <c r="C139" s="13" t="s">
        <v>359</v>
      </c>
      <c r="D139" s="38"/>
      <c r="E139" s="38"/>
      <c r="F139" s="38"/>
      <c r="G139" s="38"/>
      <c r="H139" s="16"/>
    </row>
    <row r="140" spans="1:8">
      <c r="A140" s="43"/>
      <c r="B140" s="39"/>
      <c r="C140" s="39" t="s">
        <v>362</v>
      </c>
      <c r="D140" s="39"/>
      <c r="E140" s="39"/>
      <c r="F140" s="39"/>
      <c r="G140" s="39"/>
      <c r="H140" s="44" t="s">
        <v>363</v>
      </c>
    </row>
    <row r="144" spans="1:8">
      <c r="A144" s="40"/>
      <c r="B144" s="36"/>
      <c r="C144" s="36" t="s">
        <v>1141</v>
      </c>
      <c r="D144" s="36"/>
      <c r="E144" s="36"/>
      <c r="F144" s="36"/>
      <c r="G144" s="36"/>
      <c r="H144" s="41"/>
    </row>
    <row r="145" spans="1:8">
      <c r="A145" s="12"/>
      <c r="B145" s="13"/>
      <c r="C145" s="13"/>
      <c r="D145" s="13"/>
      <c r="E145" s="13"/>
      <c r="F145" s="13"/>
      <c r="G145" s="13"/>
      <c r="H145" s="16"/>
    </row>
    <row r="146" spans="1:8">
      <c r="A146" s="12"/>
      <c r="B146" s="13"/>
      <c r="C146" s="13"/>
      <c r="D146" s="13"/>
      <c r="E146" s="13" t="s">
        <v>1143</v>
      </c>
      <c r="F146" s="13" t="s">
        <v>1144</v>
      </c>
      <c r="G146" s="13"/>
      <c r="H146" s="16"/>
    </row>
    <row r="147" spans="1:8">
      <c r="A147" s="12"/>
      <c r="B147" s="13"/>
      <c r="C147" s="13" t="s">
        <v>360</v>
      </c>
      <c r="D147" s="13" t="s">
        <v>357</v>
      </c>
      <c r="E147" s="13"/>
      <c r="F147" s="13"/>
      <c r="G147" s="13" t="s">
        <v>359</v>
      </c>
      <c r="H147" s="16" t="s">
        <v>361</v>
      </c>
    </row>
    <row r="148" spans="1:8" ht="50.1" customHeight="1">
      <c r="A148" s="12"/>
      <c r="B148" s="13" t="s">
        <v>1146</v>
      </c>
      <c r="C148" s="13" t="s">
        <v>358</v>
      </c>
      <c r="D148" s="45" t="s">
        <v>395</v>
      </c>
      <c r="E148" s="37" t="s">
        <v>393</v>
      </c>
      <c r="F148" s="37" t="s">
        <v>394</v>
      </c>
      <c r="G148" s="38"/>
      <c r="H148" s="16"/>
    </row>
    <row r="149" spans="1:8">
      <c r="A149" s="12"/>
      <c r="B149" s="13"/>
      <c r="C149" s="13" t="s">
        <v>359</v>
      </c>
      <c r="D149" s="62" t="s">
        <v>392</v>
      </c>
      <c r="E149" s="38"/>
      <c r="F149" s="38"/>
      <c r="G149" s="57" t="s">
        <v>1621</v>
      </c>
      <c r="H149" s="16"/>
    </row>
    <row r="150" spans="1:8" ht="28.5">
      <c r="A150" s="12" t="s">
        <v>1018</v>
      </c>
      <c r="B150" s="13"/>
      <c r="C150" s="13"/>
      <c r="D150" s="14" t="s">
        <v>1140</v>
      </c>
      <c r="E150" s="63"/>
      <c r="F150" s="71"/>
      <c r="G150" s="38"/>
      <c r="H150" s="16"/>
    </row>
    <row r="151" spans="1:8" ht="28.5">
      <c r="A151" s="12" t="s">
        <v>1142</v>
      </c>
      <c r="B151" s="13"/>
      <c r="C151" s="13"/>
      <c r="D151" s="17" t="s">
        <v>1145</v>
      </c>
      <c r="E151" s="46"/>
      <c r="F151" s="72"/>
      <c r="G151" s="58"/>
      <c r="H151" s="16"/>
    </row>
    <row r="152" spans="1:8">
      <c r="A152" s="12"/>
      <c r="B152" s="13"/>
      <c r="C152" s="13" t="s">
        <v>359</v>
      </c>
      <c r="D152" s="38"/>
      <c r="E152" s="38"/>
      <c r="F152" s="38"/>
      <c r="G152" s="38"/>
      <c r="H152" s="16"/>
    </row>
    <row r="153" spans="1:8">
      <c r="A153" s="43"/>
      <c r="B153" s="39"/>
      <c r="C153" s="39" t="s">
        <v>362</v>
      </c>
      <c r="D153" s="39"/>
      <c r="E153" s="39"/>
      <c r="F153" s="39"/>
      <c r="G153" s="39"/>
      <c r="H153" s="44" t="s">
        <v>363</v>
      </c>
    </row>
  </sheetData>
  <sheetProtection algorithmName="SHA-512" hashValue="pf3bCQ4dTYRbL3dX7DO3c4cVKE3X2rbl/3JknE48FTNbxot/4gZN7+URZ9dAKUN84kAXRpnTGZQfriGFVfXQEw==" saltValue="Sr0d0/OPDarzeB0hPEG6ig==" spinCount="100000" sheet="1" objects="1" scenarios="1"/>
  <mergeCells count="1">
    <mergeCell ref="D1:H1"/>
  </mergeCells>
  <dataValidations count="230"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4 E136:F1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35">
      <formula1>-999999999999999</formula1>
      <formula2>999999999999999</formula2>
    </dataValidation>
  </dataValidations>
  <hyperlinks>
    <hyperlink ref="D2" location="Navigator!B17" display="Back to Navigator"/>
  </hyperlinks>
  <pageMargins left="0.7" right="0.7" top="0.75" bottom="0.75" header="0.3" footer="0.3"/>
  <pageSetup scale="45" fitToWidth="3" fitToHeight="3"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11389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11389" r:id="rId4" name="IntroBtn"/>
      </mc:Fallback>
    </mc:AlternateContent>
    <mc:AlternateContent xmlns:mc="http://schemas.openxmlformats.org/markup-compatibility/2006">
      <mc:Choice Requires="x14">
        <control shapeId="11390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11390" r:id="rId6" name="IntroBt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NC86"/>
  <sheetViews>
    <sheetView showGridLines="0" topLeftCell="L40" workbookViewId="0">
      <selection activeCell="N41" sqref="N41"/>
    </sheetView>
  </sheetViews>
  <sheetFormatPr defaultRowHeight="15"/>
  <cols>
    <col min="1" max="3" width="0" style="15" hidden="1" customWidth="1"/>
    <col min="4" max="4" width="40.7109375" style="15" customWidth="1"/>
    <col min="5" max="21" width="30.7109375" style="15" customWidth="1"/>
    <col min="22" max="22" width="20.140625" style="15" customWidth="1"/>
    <col min="23" max="365" width="9.140625" style="15"/>
  </cols>
  <sheetData>
    <row r="1" spans="1:367" ht="60" customHeight="1">
      <c r="A1" s="35" t="s">
        <v>1147</v>
      </c>
      <c r="D1" s="75" t="s">
        <v>1596</v>
      </c>
      <c r="E1" s="75"/>
      <c r="F1" s="75"/>
      <c r="G1" s="75"/>
      <c r="H1" s="75"/>
    </row>
    <row r="2" spans="1:367" ht="27.95" customHeight="1">
      <c r="D2" s="56" t="s">
        <v>1616</v>
      </c>
    </row>
    <row r="5" spans="1:367">
      <c r="A5" s="40"/>
      <c r="B5" s="36"/>
      <c r="C5" s="36" t="s">
        <v>1148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41"/>
    </row>
    <row r="6" spans="1:367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6"/>
    </row>
    <row r="7" spans="1:367">
      <c r="A7" s="12"/>
      <c r="B7" s="13"/>
      <c r="C7" s="13"/>
      <c r="D7" s="13"/>
      <c r="E7" s="13" t="s">
        <v>1176</v>
      </c>
      <c r="F7" s="13" t="s">
        <v>1177</v>
      </c>
      <c r="G7" s="13" t="s">
        <v>1179</v>
      </c>
      <c r="H7" s="13" t="s">
        <v>1180</v>
      </c>
      <c r="I7" s="13" t="s">
        <v>1181</v>
      </c>
      <c r="J7" s="13" t="s">
        <v>1182</v>
      </c>
      <c r="K7" s="13" t="s">
        <v>1183</v>
      </c>
      <c r="L7" s="13" t="s">
        <v>1184</v>
      </c>
      <c r="M7" s="13" t="s">
        <v>1185</v>
      </c>
      <c r="N7" s="13" t="s">
        <v>1186</v>
      </c>
      <c r="O7" s="13" t="s">
        <v>1187</v>
      </c>
      <c r="P7" s="13" t="s">
        <v>1188</v>
      </c>
      <c r="Q7" s="13" t="s">
        <v>1189</v>
      </c>
      <c r="R7" s="13" t="s">
        <v>1178</v>
      </c>
      <c r="S7" s="13" t="s">
        <v>1190</v>
      </c>
      <c r="T7" s="13" t="s">
        <v>1191</v>
      </c>
      <c r="U7" s="13">
        <v>0</v>
      </c>
      <c r="V7" s="13"/>
      <c r="W7" s="16"/>
    </row>
    <row r="8" spans="1:367">
      <c r="A8" s="12"/>
      <c r="B8" s="13"/>
      <c r="C8" s="13" t="s">
        <v>360</v>
      </c>
      <c r="D8" s="13" t="s">
        <v>357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 t="s">
        <v>359</v>
      </c>
      <c r="W8" s="16" t="s">
        <v>361</v>
      </c>
    </row>
    <row r="9" spans="1:367" ht="20.100000000000001" customHeight="1">
      <c r="A9" s="12"/>
      <c r="B9" s="13"/>
      <c r="C9" s="13" t="s">
        <v>464</v>
      </c>
      <c r="D9" s="31" t="s">
        <v>353</v>
      </c>
      <c r="E9" s="74" t="s">
        <v>1658</v>
      </c>
      <c r="F9" s="74" t="s">
        <v>1658</v>
      </c>
      <c r="G9" s="74" t="s">
        <v>1658</v>
      </c>
      <c r="H9" s="74" t="s">
        <v>1658</v>
      </c>
      <c r="I9" s="74" t="s">
        <v>1658</v>
      </c>
      <c r="J9" s="74" t="s">
        <v>1658</v>
      </c>
      <c r="K9" s="74" t="s">
        <v>1658</v>
      </c>
      <c r="L9" s="74" t="s">
        <v>1658</v>
      </c>
      <c r="M9" s="74" t="s">
        <v>1658</v>
      </c>
      <c r="N9" s="74" t="s">
        <v>1658</v>
      </c>
      <c r="O9" s="74" t="s">
        <v>1658</v>
      </c>
      <c r="P9" s="74" t="s">
        <v>1658</v>
      </c>
      <c r="Q9" s="74" t="s">
        <v>1658</v>
      </c>
      <c r="R9" s="74" t="s">
        <v>1658</v>
      </c>
      <c r="S9" s="74" t="s">
        <v>1658</v>
      </c>
      <c r="T9" s="74" t="s">
        <v>1658</v>
      </c>
      <c r="U9" s="74" t="s">
        <v>1658</v>
      </c>
      <c r="V9" s="33"/>
      <c r="W9" s="34"/>
      <c r="AB9" s="35"/>
      <c r="AC9" s="35"/>
      <c r="NB9" s="15"/>
      <c r="NC9" s="15"/>
    </row>
    <row r="10" spans="1:367" ht="20.100000000000001" customHeight="1">
      <c r="A10" s="12"/>
      <c r="B10" s="13"/>
      <c r="C10" s="13" t="s">
        <v>465</v>
      </c>
      <c r="D10" s="31" t="s">
        <v>354</v>
      </c>
      <c r="E10" s="32" t="str">
        <f>StartUp!$D$9</f>
        <v>2018/12/31</v>
      </c>
      <c r="F10" s="32" t="str">
        <f>StartUp!$D$9</f>
        <v>2018/12/31</v>
      </c>
      <c r="G10" s="32" t="str">
        <f>StartUp!$D$9</f>
        <v>2018/12/31</v>
      </c>
      <c r="H10" s="32" t="str">
        <f>StartUp!$D$9</f>
        <v>2018/12/31</v>
      </c>
      <c r="I10" s="32" t="str">
        <f>StartUp!$D$9</f>
        <v>2018/12/31</v>
      </c>
      <c r="J10" s="32" t="str">
        <f>StartUp!$D$9</f>
        <v>2018/12/31</v>
      </c>
      <c r="K10" s="32" t="str">
        <f>StartUp!$D$9</f>
        <v>2018/12/31</v>
      </c>
      <c r="L10" s="32" t="str">
        <f>StartUp!$D$9</f>
        <v>2018/12/31</v>
      </c>
      <c r="M10" s="32" t="str">
        <f>StartUp!$D$9</f>
        <v>2018/12/31</v>
      </c>
      <c r="N10" s="32" t="str">
        <f>StartUp!$D$9</f>
        <v>2018/12/31</v>
      </c>
      <c r="O10" s="32" t="str">
        <f>StartUp!$D$9</f>
        <v>2018/12/31</v>
      </c>
      <c r="P10" s="32" t="str">
        <f>StartUp!$D$9</f>
        <v>2018/12/31</v>
      </c>
      <c r="Q10" s="32" t="str">
        <f>StartUp!$D$9</f>
        <v>2018/12/31</v>
      </c>
      <c r="R10" s="32" t="str">
        <f>StartUp!$D$9</f>
        <v>2018/12/31</v>
      </c>
      <c r="S10" s="32" t="str">
        <f>StartUp!$D$9</f>
        <v>2018/12/31</v>
      </c>
      <c r="T10" s="32" t="str">
        <f>StartUp!$D$9</f>
        <v>2018/12/31</v>
      </c>
      <c r="U10" s="32" t="str">
        <f>StartUp!$D$9</f>
        <v>2018/12/31</v>
      </c>
      <c r="V10" s="33"/>
      <c r="W10" s="34"/>
      <c r="AB10" s="35"/>
      <c r="AC10" s="35"/>
      <c r="NB10" s="15"/>
      <c r="NC10" s="15"/>
    </row>
    <row r="11" spans="1:367" ht="50.1" customHeight="1">
      <c r="A11" s="12"/>
      <c r="B11" s="13" t="s">
        <v>1235</v>
      </c>
      <c r="C11" s="13" t="s">
        <v>358</v>
      </c>
      <c r="D11" s="45" t="s">
        <v>1234</v>
      </c>
      <c r="E11" s="37" t="s">
        <v>1218</v>
      </c>
      <c r="F11" s="37" t="s">
        <v>1219</v>
      </c>
      <c r="G11" s="37" t="s">
        <v>1221</v>
      </c>
      <c r="H11" s="37" t="s">
        <v>1222</v>
      </c>
      <c r="I11" s="37" t="s">
        <v>1223</v>
      </c>
      <c r="J11" s="37" t="s">
        <v>1224</v>
      </c>
      <c r="K11" s="37" t="s">
        <v>1225</v>
      </c>
      <c r="L11" s="37" t="s">
        <v>1226</v>
      </c>
      <c r="M11" s="37" t="s">
        <v>1227</v>
      </c>
      <c r="N11" s="37" t="s">
        <v>1228</v>
      </c>
      <c r="O11" s="37" t="s">
        <v>1229</v>
      </c>
      <c r="P11" s="37" t="s">
        <v>1230</v>
      </c>
      <c r="Q11" s="37" t="s">
        <v>1231</v>
      </c>
      <c r="R11" s="37" t="s">
        <v>1220</v>
      </c>
      <c r="S11" s="37" t="s">
        <v>1232</v>
      </c>
      <c r="T11" s="37" t="s">
        <v>1233</v>
      </c>
      <c r="U11" s="37" t="s">
        <v>1637</v>
      </c>
      <c r="V11" s="38"/>
      <c r="W11" s="16"/>
    </row>
    <row r="12" spans="1:367">
      <c r="A12" s="12"/>
      <c r="B12" s="13"/>
      <c r="C12" s="13" t="s">
        <v>359</v>
      </c>
      <c r="D12" s="62" t="s">
        <v>392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57" t="s">
        <v>1621</v>
      </c>
      <c r="W12" s="16"/>
    </row>
    <row r="13" spans="1:367" ht="28.5">
      <c r="A13" s="12" t="s">
        <v>1149</v>
      </c>
      <c r="B13" s="13"/>
      <c r="C13" s="13"/>
      <c r="D13" s="14" t="s">
        <v>1192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38"/>
      <c r="W13" s="16"/>
    </row>
    <row r="14" spans="1:367" ht="28.5">
      <c r="A14" s="12" t="s">
        <v>1150</v>
      </c>
      <c r="B14" s="13"/>
      <c r="C14" s="13"/>
      <c r="D14" s="17" t="s">
        <v>1193</v>
      </c>
      <c r="E14" s="50">
        <v>7700000</v>
      </c>
      <c r="F14" s="50">
        <v>0</v>
      </c>
      <c r="G14" s="50">
        <v>2648971</v>
      </c>
      <c r="H14" s="50">
        <v>0</v>
      </c>
      <c r="I14" s="50">
        <v>3697629</v>
      </c>
      <c r="J14" s="50">
        <v>0</v>
      </c>
      <c r="K14" s="50">
        <v>0</v>
      </c>
      <c r="L14" s="50">
        <v>0</v>
      </c>
      <c r="M14" s="50">
        <v>-6917</v>
      </c>
      <c r="N14" s="50">
        <v>0</v>
      </c>
      <c r="O14" s="50">
        <v>0</v>
      </c>
      <c r="P14" s="50">
        <v>0</v>
      </c>
      <c r="Q14" s="30">
        <f>1*J14+1*K14+1*L14+1*M14+1*N14+1*O14+1*P14</f>
        <v>-6917</v>
      </c>
      <c r="R14" s="50">
        <v>0</v>
      </c>
      <c r="S14" s="30">
        <f>1*E14+1*F14+-1*R14+1*G14+1*H14+1*I14+1*Q14</f>
        <v>14039683</v>
      </c>
      <c r="T14" s="50">
        <v>0</v>
      </c>
      <c r="U14" s="30">
        <f>1*S14+1*T14</f>
        <v>14039683</v>
      </c>
      <c r="V14" s="58"/>
      <c r="W14" s="16"/>
    </row>
    <row r="15" spans="1:367">
      <c r="A15" s="12" t="s">
        <v>1151</v>
      </c>
      <c r="B15" s="13"/>
      <c r="C15" s="13"/>
      <c r="D15" s="17" t="s">
        <v>1194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30">
        <f>1*J15+1*K15+1*L15+1*M15+1*N15+1*O15+1*P15</f>
        <v>0</v>
      </c>
      <c r="R15" s="50">
        <v>0</v>
      </c>
      <c r="S15" s="30">
        <f>1*E15+1*F15+-1*R15+1*G15+1*H15+1*I15+1*Q15</f>
        <v>0</v>
      </c>
      <c r="T15" s="50">
        <v>0</v>
      </c>
      <c r="U15" s="30">
        <f>1*S15+1*T15</f>
        <v>0</v>
      </c>
      <c r="V15" s="58"/>
      <c r="W15" s="16"/>
    </row>
    <row r="16" spans="1:367" ht="28.5">
      <c r="A16" s="12" t="s">
        <v>1152</v>
      </c>
      <c r="B16" s="13"/>
      <c r="C16" s="13"/>
      <c r="D16" s="17" t="s">
        <v>1195</v>
      </c>
      <c r="E16" s="30">
        <f t="shared" ref="E16:U16" si="0">1*E14+1*E15</f>
        <v>7700000</v>
      </c>
      <c r="F16" s="30">
        <f t="shared" si="0"/>
        <v>0</v>
      </c>
      <c r="G16" s="30">
        <f t="shared" si="0"/>
        <v>2648971</v>
      </c>
      <c r="H16" s="30">
        <f t="shared" si="0"/>
        <v>0</v>
      </c>
      <c r="I16" s="30">
        <f t="shared" si="0"/>
        <v>3697629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-6917</v>
      </c>
      <c r="N16" s="30">
        <f t="shared" si="0"/>
        <v>0</v>
      </c>
      <c r="O16" s="30">
        <f t="shared" si="0"/>
        <v>0</v>
      </c>
      <c r="P16" s="30">
        <f t="shared" si="0"/>
        <v>0</v>
      </c>
      <c r="Q16" s="30">
        <f t="shared" si="0"/>
        <v>-6917</v>
      </c>
      <c r="R16" s="30">
        <f>1*R14+1*R15</f>
        <v>0</v>
      </c>
      <c r="S16" s="30">
        <f t="shared" si="0"/>
        <v>14039683</v>
      </c>
      <c r="T16" s="30">
        <f t="shared" si="0"/>
        <v>0</v>
      </c>
      <c r="U16" s="30">
        <f t="shared" si="0"/>
        <v>14039683</v>
      </c>
      <c r="V16" s="58"/>
      <c r="W16" s="16"/>
    </row>
    <row r="17" spans="1:23">
      <c r="A17" s="12" t="s">
        <v>1153</v>
      </c>
      <c r="B17" s="13"/>
      <c r="C17" s="13"/>
      <c r="D17" s="17" t="s">
        <v>1196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38"/>
      <c r="W17" s="16"/>
    </row>
    <row r="18" spans="1:23">
      <c r="A18" s="12" t="s">
        <v>1154</v>
      </c>
      <c r="B18" s="13"/>
      <c r="C18" s="13"/>
      <c r="D18" s="42" t="s">
        <v>1197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38"/>
      <c r="W18" s="16"/>
    </row>
    <row r="19" spans="1:23">
      <c r="A19" s="12" t="s">
        <v>806</v>
      </c>
      <c r="B19" s="13"/>
      <c r="C19" s="13"/>
      <c r="D19" s="49" t="s">
        <v>760</v>
      </c>
      <c r="E19" s="50">
        <v>0</v>
      </c>
      <c r="F19" s="50">
        <v>0</v>
      </c>
      <c r="G19" s="50">
        <v>0</v>
      </c>
      <c r="H19" s="50">
        <v>0</v>
      </c>
      <c r="I19" s="50">
        <v>-122666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30">
        <f>1*J19+1*K19+1*L19+1*M19+1*N19+1*O19+1*P19</f>
        <v>0</v>
      </c>
      <c r="R19" s="50">
        <v>0</v>
      </c>
      <c r="S19" s="30">
        <f>1*E19+1*F19+-1*R19+1*G19+1*H19+1*I19+1*Q19</f>
        <v>-122666</v>
      </c>
      <c r="T19" s="50">
        <v>0</v>
      </c>
      <c r="U19" s="30">
        <f>1*S19+1*T19</f>
        <v>-122666</v>
      </c>
      <c r="V19" s="58"/>
      <c r="W19" s="16"/>
    </row>
    <row r="20" spans="1:23">
      <c r="A20" s="12" t="s">
        <v>1155</v>
      </c>
      <c r="B20" s="13"/>
      <c r="C20" s="13"/>
      <c r="D20" s="49" t="s">
        <v>1198</v>
      </c>
      <c r="E20" s="50">
        <v>0</v>
      </c>
      <c r="F20" s="50">
        <v>0</v>
      </c>
      <c r="G20" s="50">
        <v>0</v>
      </c>
      <c r="H20" s="50">
        <v>0</v>
      </c>
      <c r="I20" s="50">
        <v>-31832</v>
      </c>
      <c r="J20" s="50">
        <v>0</v>
      </c>
      <c r="K20" s="50">
        <v>0</v>
      </c>
      <c r="L20" s="50">
        <v>0</v>
      </c>
      <c r="M20" s="50">
        <v>-3115</v>
      </c>
      <c r="N20" s="50">
        <v>-12754</v>
      </c>
      <c r="O20" s="50">
        <v>0</v>
      </c>
      <c r="P20" s="50">
        <v>0</v>
      </c>
      <c r="Q20" s="30">
        <f>1*J20+1*K20+1*L20+1*M20+1*N20+1*O20+1*P20</f>
        <v>-15869</v>
      </c>
      <c r="R20" s="50">
        <v>0</v>
      </c>
      <c r="S20" s="30">
        <f>1*E20+1*F20+-1*R20+1*G20+1*H20+1*I20+1*Q20</f>
        <v>-47701</v>
      </c>
      <c r="T20" s="50">
        <v>0</v>
      </c>
      <c r="U20" s="30">
        <f>1*S20+1*T20</f>
        <v>-47701</v>
      </c>
      <c r="V20" s="58"/>
      <c r="W20" s="16"/>
    </row>
    <row r="21" spans="1:23" ht="28.5">
      <c r="A21" s="12" t="s">
        <v>844</v>
      </c>
      <c r="B21" s="13"/>
      <c r="C21" s="13"/>
      <c r="D21" s="49" t="s">
        <v>887</v>
      </c>
      <c r="E21" s="30">
        <f t="shared" ref="E21:U21" si="1">1*E19+1*E20</f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-154498</v>
      </c>
      <c r="J21" s="30">
        <f t="shared" si="1"/>
        <v>0</v>
      </c>
      <c r="K21" s="30">
        <f t="shared" si="1"/>
        <v>0</v>
      </c>
      <c r="L21" s="30">
        <f t="shared" si="1"/>
        <v>0</v>
      </c>
      <c r="M21" s="30">
        <f t="shared" si="1"/>
        <v>-3115</v>
      </c>
      <c r="N21" s="30">
        <f t="shared" si="1"/>
        <v>-12754</v>
      </c>
      <c r="O21" s="30">
        <f t="shared" si="1"/>
        <v>0</v>
      </c>
      <c r="P21" s="30">
        <f t="shared" si="1"/>
        <v>0</v>
      </c>
      <c r="Q21" s="30">
        <f t="shared" si="1"/>
        <v>-15869</v>
      </c>
      <c r="R21" s="30">
        <f>1*R19+1*R20</f>
        <v>0</v>
      </c>
      <c r="S21" s="30">
        <f t="shared" si="1"/>
        <v>-170367</v>
      </c>
      <c r="T21" s="30">
        <f t="shared" si="1"/>
        <v>0</v>
      </c>
      <c r="U21" s="30">
        <f t="shared" si="1"/>
        <v>-170367</v>
      </c>
      <c r="V21" s="58"/>
      <c r="W21" s="16"/>
    </row>
    <row r="22" spans="1:23">
      <c r="A22" s="12" t="s">
        <v>1156</v>
      </c>
      <c r="B22" s="13"/>
      <c r="C22" s="13"/>
      <c r="D22" s="42" t="s">
        <v>1629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30">
        <f>1*J22+1*K22+1*L22+1*M22+1*N22+1*O22+1*P22</f>
        <v>0</v>
      </c>
      <c r="R22" s="50">
        <v>0</v>
      </c>
      <c r="S22" s="30">
        <f t="shared" ref="S22:S39" si="2">1*E22+1*F22+-1*R22+1*G22+1*H22+1*I22+1*Q22</f>
        <v>0</v>
      </c>
      <c r="T22" s="50">
        <v>0</v>
      </c>
      <c r="U22" s="30">
        <f>1*S22+1*T22</f>
        <v>0</v>
      </c>
      <c r="V22" s="58"/>
      <c r="W22" s="16"/>
    </row>
    <row r="23" spans="1:23">
      <c r="A23" s="12" t="s">
        <v>1157</v>
      </c>
      <c r="B23" s="13"/>
      <c r="C23" s="13"/>
      <c r="D23" s="42" t="s">
        <v>1199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30">
        <f>1*J23+1*K23+1*L23+1*M23+1*N23+1*O23+1*P23</f>
        <v>0</v>
      </c>
      <c r="R23" s="50">
        <v>0</v>
      </c>
      <c r="S23" s="30">
        <f t="shared" si="2"/>
        <v>0</v>
      </c>
      <c r="T23" s="50">
        <v>0</v>
      </c>
      <c r="U23" s="30">
        <f>1*S23+1*T23</f>
        <v>0</v>
      </c>
      <c r="V23" s="58"/>
      <c r="W23" s="16"/>
    </row>
    <row r="24" spans="1:23">
      <c r="A24" s="12" t="s">
        <v>1158</v>
      </c>
      <c r="B24" s="13"/>
      <c r="C24" s="13"/>
      <c r="D24" s="42" t="s">
        <v>1200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30">
        <f>1*J24+1*K24+1*L24+1*M24+1*N24+1*O24+1*P24</f>
        <v>0</v>
      </c>
      <c r="R24" s="50">
        <v>0</v>
      </c>
      <c r="S24" s="30">
        <f t="shared" si="2"/>
        <v>0</v>
      </c>
      <c r="T24" s="50">
        <v>0</v>
      </c>
      <c r="U24" s="30">
        <f t="shared" ref="U24:U39" si="3">1*S24+1*T24</f>
        <v>0</v>
      </c>
      <c r="V24" s="58"/>
      <c r="W24" s="16"/>
    </row>
    <row r="25" spans="1:23">
      <c r="A25" s="12" t="s">
        <v>1159</v>
      </c>
      <c r="B25" s="13"/>
      <c r="C25" s="13"/>
      <c r="D25" s="42" t="s">
        <v>1201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30">
        <f>1*J25+1*K25+1*L25+1*M25+1*N25+1*O25+1*P25</f>
        <v>0</v>
      </c>
      <c r="R25" s="50">
        <v>0</v>
      </c>
      <c r="S25" s="30">
        <f t="shared" si="2"/>
        <v>0</v>
      </c>
      <c r="T25" s="50">
        <v>0</v>
      </c>
      <c r="U25" s="30">
        <f t="shared" si="3"/>
        <v>0</v>
      </c>
      <c r="V25" s="58"/>
      <c r="W25" s="16"/>
    </row>
    <row r="26" spans="1:23">
      <c r="A26" s="12" t="s">
        <v>1160</v>
      </c>
      <c r="B26" s="13"/>
      <c r="C26" s="13"/>
      <c r="D26" s="42" t="s">
        <v>1202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30">
        <f>1*J26+1*K26+1*L26+1*M26+1*N26+1*O26+1*P26</f>
        <v>0</v>
      </c>
      <c r="R26" s="50">
        <v>0</v>
      </c>
      <c r="S26" s="30">
        <f t="shared" si="2"/>
        <v>0</v>
      </c>
      <c r="T26" s="50">
        <v>0</v>
      </c>
      <c r="U26" s="30">
        <f t="shared" si="3"/>
        <v>0</v>
      </c>
      <c r="V26" s="58"/>
      <c r="W26" s="16"/>
    </row>
    <row r="27" spans="1:23">
      <c r="A27" s="12" t="s">
        <v>1161</v>
      </c>
      <c r="B27" s="13"/>
      <c r="C27" s="13"/>
      <c r="D27" s="42" t="s">
        <v>1203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30">
        <f t="shared" ref="Q27:Q29" si="4">1*J27+1*K27+1*L27+1*M27+1*N27+1*O27+1*P27</f>
        <v>0</v>
      </c>
      <c r="R27" s="50">
        <v>0</v>
      </c>
      <c r="S27" s="30">
        <f t="shared" si="2"/>
        <v>0</v>
      </c>
      <c r="T27" s="50">
        <v>0</v>
      </c>
      <c r="U27" s="30">
        <f t="shared" si="3"/>
        <v>0</v>
      </c>
      <c r="V27" s="58"/>
      <c r="W27" s="16"/>
    </row>
    <row r="28" spans="1:23">
      <c r="A28" s="12" t="s">
        <v>1162</v>
      </c>
      <c r="B28" s="13"/>
      <c r="C28" s="13"/>
      <c r="D28" s="42" t="s">
        <v>1204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30">
        <f t="shared" si="4"/>
        <v>0</v>
      </c>
      <c r="R28" s="50">
        <v>0</v>
      </c>
      <c r="S28" s="30">
        <f t="shared" si="2"/>
        <v>0</v>
      </c>
      <c r="T28" s="50">
        <v>0</v>
      </c>
      <c r="U28" s="30">
        <f t="shared" si="3"/>
        <v>0</v>
      </c>
      <c r="V28" s="58"/>
      <c r="W28" s="16"/>
    </row>
    <row r="29" spans="1:23">
      <c r="A29" s="12" t="s">
        <v>1163</v>
      </c>
      <c r="B29" s="13"/>
      <c r="C29" s="13"/>
      <c r="D29" s="42" t="s">
        <v>1205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30">
        <f t="shared" si="4"/>
        <v>0</v>
      </c>
      <c r="R29" s="50">
        <v>0</v>
      </c>
      <c r="S29" s="30">
        <f t="shared" si="2"/>
        <v>0</v>
      </c>
      <c r="T29" s="50">
        <v>0</v>
      </c>
      <c r="U29" s="30">
        <f t="shared" si="3"/>
        <v>0</v>
      </c>
      <c r="V29" s="58"/>
      <c r="W29" s="16"/>
    </row>
    <row r="30" spans="1:23">
      <c r="A30" s="12" t="s">
        <v>1164</v>
      </c>
      <c r="B30" s="13"/>
      <c r="C30" s="13"/>
      <c r="D30" s="42" t="s">
        <v>1206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30">
        <f t="shared" ref="Q30:Q39" si="5">1*J30+1*K30+1*L30+1*M30+1*N30+1*O30+1*P30</f>
        <v>0</v>
      </c>
      <c r="R30" s="50">
        <v>0</v>
      </c>
      <c r="S30" s="30">
        <f t="shared" si="2"/>
        <v>0</v>
      </c>
      <c r="T30" s="50">
        <v>0</v>
      </c>
      <c r="U30" s="30">
        <f t="shared" si="3"/>
        <v>0</v>
      </c>
      <c r="V30" s="58"/>
      <c r="W30" s="16"/>
    </row>
    <row r="31" spans="1:23" ht="28.5">
      <c r="A31" s="12" t="s">
        <v>1165</v>
      </c>
      <c r="B31" s="13"/>
      <c r="C31" s="13"/>
      <c r="D31" s="42" t="s">
        <v>1207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30">
        <f t="shared" si="5"/>
        <v>0</v>
      </c>
      <c r="R31" s="50">
        <v>0</v>
      </c>
      <c r="S31" s="30">
        <f t="shared" si="2"/>
        <v>0</v>
      </c>
      <c r="T31" s="50">
        <v>0</v>
      </c>
      <c r="U31" s="30">
        <f t="shared" si="3"/>
        <v>0</v>
      </c>
      <c r="V31" s="58"/>
      <c r="W31" s="16"/>
    </row>
    <row r="32" spans="1:23" ht="28.5">
      <c r="A32" s="12" t="s">
        <v>1166</v>
      </c>
      <c r="B32" s="13"/>
      <c r="C32" s="13"/>
      <c r="D32" s="42" t="s">
        <v>1208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30">
        <f t="shared" si="5"/>
        <v>0</v>
      </c>
      <c r="R32" s="50">
        <v>0</v>
      </c>
      <c r="S32" s="30">
        <f t="shared" si="2"/>
        <v>0</v>
      </c>
      <c r="T32" s="50">
        <v>0</v>
      </c>
      <c r="U32" s="30">
        <f t="shared" si="3"/>
        <v>0</v>
      </c>
      <c r="V32" s="58"/>
      <c r="W32" s="16"/>
    </row>
    <row r="33" spans="1:23">
      <c r="A33" s="12" t="s">
        <v>1167</v>
      </c>
      <c r="B33" s="13"/>
      <c r="C33" s="13"/>
      <c r="D33" s="42" t="s">
        <v>1209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30">
        <f t="shared" si="5"/>
        <v>0</v>
      </c>
      <c r="R33" s="50">
        <v>0</v>
      </c>
      <c r="S33" s="30">
        <f t="shared" si="2"/>
        <v>0</v>
      </c>
      <c r="T33" s="50">
        <v>0</v>
      </c>
      <c r="U33" s="30">
        <f t="shared" si="3"/>
        <v>0</v>
      </c>
      <c r="V33" s="58"/>
      <c r="W33" s="16"/>
    </row>
    <row r="34" spans="1:23">
      <c r="A34" s="12" t="s">
        <v>1168</v>
      </c>
      <c r="B34" s="13"/>
      <c r="C34" s="13"/>
      <c r="D34" s="42" t="s">
        <v>1210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30">
        <f t="shared" si="5"/>
        <v>0</v>
      </c>
      <c r="R34" s="50">
        <v>0</v>
      </c>
      <c r="S34" s="30">
        <f t="shared" si="2"/>
        <v>0</v>
      </c>
      <c r="T34" s="50">
        <v>0</v>
      </c>
      <c r="U34" s="30">
        <f t="shared" si="3"/>
        <v>0</v>
      </c>
      <c r="V34" s="58"/>
      <c r="W34" s="16"/>
    </row>
    <row r="35" spans="1:23" ht="42.75" hidden="1">
      <c r="A35" s="12" t="s">
        <v>1169</v>
      </c>
      <c r="B35" s="13"/>
      <c r="C35" s="13"/>
      <c r="D35" s="42" t="s">
        <v>1211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30">
        <f t="shared" si="5"/>
        <v>0</v>
      </c>
      <c r="R35" s="53"/>
      <c r="S35" s="30">
        <f t="shared" si="2"/>
        <v>0</v>
      </c>
      <c r="T35" s="53"/>
      <c r="U35" s="30">
        <f t="shared" si="3"/>
        <v>0</v>
      </c>
      <c r="V35" s="58"/>
      <c r="W35" s="16"/>
    </row>
    <row r="36" spans="1:23" hidden="1">
      <c r="A36" s="12" t="s">
        <v>1170</v>
      </c>
      <c r="B36" s="13"/>
      <c r="C36" s="13"/>
      <c r="D36" s="42" t="s">
        <v>1212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30">
        <f t="shared" si="5"/>
        <v>0</v>
      </c>
      <c r="R36" s="53"/>
      <c r="S36" s="30">
        <f t="shared" si="2"/>
        <v>0</v>
      </c>
      <c r="T36" s="53"/>
      <c r="U36" s="30">
        <f t="shared" si="3"/>
        <v>0</v>
      </c>
      <c r="V36" s="58"/>
      <c r="W36" s="16"/>
    </row>
    <row r="37" spans="1:23">
      <c r="A37" s="12" t="s">
        <v>1171</v>
      </c>
      <c r="B37" s="13"/>
      <c r="C37" s="13"/>
      <c r="D37" s="42" t="s">
        <v>1213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30">
        <f t="shared" si="5"/>
        <v>0</v>
      </c>
      <c r="R37" s="50">
        <v>0</v>
      </c>
      <c r="S37" s="30">
        <f t="shared" si="2"/>
        <v>0</v>
      </c>
      <c r="T37" s="50">
        <v>0</v>
      </c>
      <c r="U37" s="30">
        <f t="shared" si="3"/>
        <v>0</v>
      </c>
      <c r="V37" s="58"/>
      <c r="W37" s="16"/>
    </row>
    <row r="38" spans="1:23">
      <c r="A38" s="12" t="s">
        <v>1172</v>
      </c>
      <c r="B38" s="13"/>
      <c r="C38" s="13"/>
      <c r="D38" s="42" t="s">
        <v>1214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30">
        <f t="shared" si="5"/>
        <v>0</v>
      </c>
      <c r="R38" s="50">
        <v>0</v>
      </c>
      <c r="S38" s="30">
        <f t="shared" si="2"/>
        <v>0</v>
      </c>
      <c r="T38" s="50">
        <v>0</v>
      </c>
      <c r="U38" s="30">
        <f t="shared" si="3"/>
        <v>0</v>
      </c>
      <c r="V38" s="58"/>
      <c r="W38" s="16"/>
    </row>
    <row r="39" spans="1:23" ht="28.5">
      <c r="A39" s="12" t="s">
        <v>1173</v>
      </c>
      <c r="B39" s="13"/>
      <c r="C39" s="13"/>
      <c r="D39" s="42" t="s">
        <v>1215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30">
        <f t="shared" si="5"/>
        <v>0</v>
      </c>
      <c r="R39" s="50">
        <v>0</v>
      </c>
      <c r="S39" s="30">
        <f t="shared" si="2"/>
        <v>0</v>
      </c>
      <c r="T39" s="50">
        <v>0</v>
      </c>
      <c r="U39" s="30">
        <f t="shared" si="3"/>
        <v>0</v>
      </c>
      <c r="V39" s="58"/>
      <c r="W39" s="16"/>
    </row>
    <row r="40" spans="1:23" ht="28.5">
      <c r="A40" s="12" t="s">
        <v>1174</v>
      </c>
      <c r="B40" s="13"/>
      <c r="C40" s="13"/>
      <c r="D40" s="42" t="s">
        <v>1216</v>
      </c>
      <c r="E40" s="30">
        <f t="shared" ref="E40:U40" si="6">1*E21+-1*E22+1*E23+1*E24+1*E25+1*E26+-1*E27+-1*E28+-1*E29+1*E30+-1*E31+1*E32+-1*E33+1*E34+1*E35+1*E36+1*E37+1*E38+1*E39</f>
        <v>0</v>
      </c>
      <c r="F40" s="30">
        <f t="shared" si="6"/>
        <v>0</v>
      </c>
      <c r="G40" s="30">
        <f t="shared" si="6"/>
        <v>0</v>
      </c>
      <c r="H40" s="30">
        <f t="shared" si="6"/>
        <v>0</v>
      </c>
      <c r="I40" s="30">
        <f t="shared" si="6"/>
        <v>-154498</v>
      </c>
      <c r="J40" s="30">
        <f t="shared" si="6"/>
        <v>0</v>
      </c>
      <c r="K40" s="30">
        <f t="shared" si="6"/>
        <v>0</v>
      </c>
      <c r="L40" s="30">
        <f t="shared" si="6"/>
        <v>0</v>
      </c>
      <c r="M40" s="30">
        <f t="shared" si="6"/>
        <v>-3115</v>
      </c>
      <c r="N40" s="30">
        <f t="shared" si="6"/>
        <v>-12754</v>
      </c>
      <c r="O40" s="30">
        <f t="shared" si="6"/>
        <v>0</v>
      </c>
      <c r="P40" s="30">
        <f t="shared" si="6"/>
        <v>0</v>
      </c>
      <c r="Q40" s="30">
        <f t="shared" si="6"/>
        <v>-15869</v>
      </c>
      <c r="R40" s="30">
        <f>1*R21+-1*R22+1*R23+1*R24+1*R25+1*R26+-1*R27+-1*R28+-1*R29+1*R30+-1*R31+1*R32+-1*R33+1*R34+1*R35+1*R36+1*R37+1*R38+1*R39</f>
        <v>0</v>
      </c>
      <c r="S40" s="30">
        <f t="shared" si="6"/>
        <v>-170367</v>
      </c>
      <c r="T40" s="30">
        <f t="shared" si="6"/>
        <v>0</v>
      </c>
      <c r="U40" s="30">
        <f t="shared" si="6"/>
        <v>-170367</v>
      </c>
      <c r="V40" s="58"/>
      <c r="W40" s="16"/>
    </row>
    <row r="41" spans="1:23">
      <c r="A41" s="12" t="s">
        <v>1175</v>
      </c>
      <c r="B41" s="13"/>
      <c r="C41" s="13"/>
      <c r="D41" s="17" t="s">
        <v>1217</v>
      </c>
      <c r="E41" s="30">
        <f>1*E16+1*E40</f>
        <v>7700000</v>
      </c>
      <c r="F41" s="30">
        <f t="shared" ref="F41:U41" si="7">1*F16+1*F40</f>
        <v>0</v>
      </c>
      <c r="G41" s="30">
        <f t="shared" si="7"/>
        <v>2648971</v>
      </c>
      <c r="H41" s="30">
        <f t="shared" si="7"/>
        <v>0</v>
      </c>
      <c r="I41" s="30">
        <f t="shared" si="7"/>
        <v>3543131</v>
      </c>
      <c r="J41" s="30">
        <f t="shared" si="7"/>
        <v>0</v>
      </c>
      <c r="K41" s="30">
        <f t="shared" si="7"/>
        <v>0</v>
      </c>
      <c r="L41" s="30">
        <f t="shared" si="7"/>
        <v>0</v>
      </c>
      <c r="M41" s="30">
        <f t="shared" si="7"/>
        <v>-10032</v>
      </c>
      <c r="N41" s="30">
        <f t="shared" si="7"/>
        <v>-12754</v>
      </c>
      <c r="O41" s="30">
        <f t="shared" si="7"/>
        <v>0</v>
      </c>
      <c r="P41" s="30">
        <f t="shared" si="7"/>
        <v>0</v>
      </c>
      <c r="Q41" s="30">
        <f t="shared" si="7"/>
        <v>-22786</v>
      </c>
      <c r="R41" s="30">
        <f>1*R16+1*R40</f>
        <v>0</v>
      </c>
      <c r="S41" s="30">
        <f t="shared" si="7"/>
        <v>13869316</v>
      </c>
      <c r="T41" s="30">
        <f t="shared" si="7"/>
        <v>0</v>
      </c>
      <c r="U41" s="30">
        <f t="shared" si="7"/>
        <v>13869316</v>
      </c>
      <c r="V41" s="58"/>
      <c r="W41" s="16"/>
    </row>
    <row r="42" spans="1:23">
      <c r="A42" s="12"/>
      <c r="B42" s="13"/>
      <c r="C42" s="13" t="s">
        <v>359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6"/>
    </row>
    <row r="43" spans="1:23">
      <c r="A43" s="43"/>
      <c r="B43" s="39"/>
      <c r="C43" s="39" t="s">
        <v>362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4" t="s">
        <v>363</v>
      </c>
    </row>
    <row r="48" spans="1:23">
      <c r="A48" s="40"/>
      <c r="B48" s="36"/>
      <c r="C48" s="36" t="s">
        <v>1620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41"/>
    </row>
    <row r="49" spans="1:367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6"/>
    </row>
    <row r="50" spans="1:367">
      <c r="A50" s="12"/>
      <c r="B50" s="13"/>
      <c r="C50" s="13"/>
      <c r="D50" s="13"/>
      <c r="E50" s="13" t="s">
        <v>1176</v>
      </c>
      <c r="F50" s="13" t="s">
        <v>1177</v>
      </c>
      <c r="G50" s="13" t="s">
        <v>1179</v>
      </c>
      <c r="H50" s="13" t="s">
        <v>1180</v>
      </c>
      <c r="I50" s="13" t="s">
        <v>1181</v>
      </c>
      <c r="J50" s="13" t="s">
        <v>1182</v>
      </c>
      <c r="K50" s="13" t="s">
        <v>1183</v>
      </c>
      <c r="L50" s="13" t="s">
        <v>1184</v>
      </c>
      <c r="M50" s="13" t="s">
        <v>1185</v>
      </c>
      <c r="N50" s="13" t="s">
        <v>1186</v>
      </c>
      <c r="O50" s="13" t="s">
        <v>1187</v>
      </c>
      <c r="P50" s="13" t="s">
        <v>1188</v>
      </c>
      <c r="Q50" s="13" t="s">
        <v>1189</v>
      </c>
      <c r="R50" s="13" t="s">
        <v>1178</v>
      </c>
      <c r="S50" s="13" t="s">
        <v>1190</v>
      </c>
      <c r="T50" s="13" t="s">
        <v>1191</v>
      </c>
      <c r="U50" s="13">
        <v>0</v>
      </c>
      <c r="V50" s="13"/>
      <c r="W50" s="16"/>
    </row>
    <row r="51" spans="1:367">
      <c r="A51" s="12"/>
      <c r="B51" s="13"/>
      <c r="C51" s="13" t="s">
        <v>360</v>
      </c>
      <c r="D51" s="13" t="s">
        <v>357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 t="s">
        <v>359</v>
      </c>
      <c r="W51" s="16" t="s">
        <v>361</v>
      </c>
    </row>
    <row r="52" spans="1:367" ht="20.100000000000001" customHeight="1">
      <c r="A52" s="12"/>
      <c r="B52" s="13"/>
      <c r="C52" s="13" t="s">
        <v>464</v>
      </c>
      <c r="D52" s="31" t="s">
        <v>353</v>
      </c>
      <c r="E52" s="74" t="s">
        <v>1659</v>
      </c>
      <c r="F52" s="74" t="s">
        <v>1659</v>
      </c>
      <c r="G52" s="74" t="s">
        <v>1659</v>
      </c>
      <c r="H52" s="74" t="s">
        <v>1659</v>
      </c>
      <c r="I52" s="74" t="s">
        <v>1659</v>
      </c>
      <c r="J52" s="74" t="s">
        <v>1659</v>
      </c>
      <c r="K52" s="74" t="s">
        <v>1659</v>
      </c>
      <c r="L52" s="74" t="s">
        <v>1659</v>
      </c>
      <c r="M52" s="74" t="s">
        <v>1659</v>
      </c>
      <c r="N52" s="74" t="s">
        <v>1659</v>
      </c>
      <c r="O52" s="74" t="s">
        <v>1659</v>
      </c>
      <c r="P52" s="74" t="s">
        <v>1659</v>
      </c>
      <c r="Q52" s="74" t="s">
        <v>1659</v>
      </c>
      <c r="R52" s="74" t="s">
        <v>1659</v>
      </c>
      <c r="S52" s="74" t="s">
        <v>1659</v>
      </c>
      <c r="T52" s="74" t="s">
        <v>1659</v>
      </c>
      <c r="U52" s="74" t="s">
        <v>1659</v>
      </c>
      <c r="V52" s="33"/>
      <c r="W52" s="34"/>
      <c r="AB52" s="35"/>
      <c r="AC52" s="35"/>
      <c r="NB52" s="15"/>
      <c r="NC52" s="15"/>
    </row>
    <row r="53" spans="1:367" ht="20.100000000000001" customHeight="1">
      <c r="A53" s="12"/>
      <c r="B53" s="13"/>
      <c r="C53" s="13" t="s">
        <v>465</v>
      </c>
      <c r="D53" s="31" t="s">
        <v>354</v>
      </c>
      <c r="E53" s="32" t="str">
        <f>StartUp!$D$11</f>
        <v>2017/12/31</v>
      </c>
      <c r="F53" s="32" t="str">
        <f>StartUp!$D$11</f>
        <v>2017/12/31</v>
      </c>
      <c r="G53" s="32" t="str">
        <f>StartUp!$D$11</f>
        <v>2017/12/31</v>
      </c>
      <c r="H53" s="32" t="str">
        <f>StartUp!$D$11</f>
        <v>2017/12/31</v>
      </c>
      <c r="I53" s="32" t="str">
        <f>StartUp!$D$11</f>
        <v>2017/12/31</v>
      </c>
      <c r="J53" s="32" t="str">
        <f>StartUp!$D$11</f>
        <v>2017/12/31</v>
      </c>
      <c r="K53" s="32" t="str">
        <f>StartUp!$D$11</f>
        <v>2017/12/31</v>
      </c>
      <c r="L53" s="32" t="str">
        <f>StartUp!$D$11</f>
        <v>2017/12/31</v>
      </c>
      <c r="M53" s="32" t="str">
        <f>StartUp!$D$11</f>
        <v>2017/12/31</v>
      </c>
      <c r="N53" s="32" t="str">
        <f>StartUp!$D$11</f>
        <v>2017/12/31</v>
      </c>
      <c r="O53" s="32" t="str">
        <f>StartUp!$D$11</f>
        <v>2017/12/31</v>
      </c>
      <c r="P53" s="32" t="str">
        <f>StartUp!$D$11</f>
        <v>2017/12/31</v>
      </c>
      <c r="Q53" s="32" t="str">
        <f>StartUp!$D$11</f>
        <v>2017/12/31</v>
      </c>
      <c r="R53" s="32" t="str">
        <f>StartUp!$D$11</f>
        <v>2017/12/31</v>
      </c>
      <c r="S53" s="32" t="str">
        <f>StartUp!$D$11</f>
        <v>2017/12/31</v>
      </c>
      <c r="T53" s="32" t="str">
        <f>StartUp!$D$11</f>
        <v>2017/12/31</v>
      </c>
      <c r="U53" s="32" t="str">
        <f>StartUp!$D$11</f>
        <v>2017/12/31</v>
      </c>
      <c r="V53" s="33"/>
      <c r="W53" s="34"/>
      <c r="AB53" s="35"/>
      <c r="AC53" s="35"/>
      <c r="NB53" s="15"/>
      <c r="NC53" s="15"/>
    </row>
    <row r="54" spans="1:367" ht="50.1" customHeight="1">
      <c r="A54" s="12"/>
      <c r="B54" s="13" t="s">
        <v>1235</v>
      </c>
      <c r="C54" s="13" t="s">
        <v>358</v>
      </c>
      <c r="D54" s="45" t="s">
        <v>1234</v>
      </c>
      <c r="E54" s="37" t="s">
        <v>1218</v>
      </c>
      <c r="F54" s="37" t="s">
        <v>1219</v>
      </c>
      <c r="G54" s="37" t="s">
        <v>1221</v>
      </c>
      <c r="H54" s="37" t="s">
        <v>1222</v>
      </c>
      <c r="I54" s="37" t="s">
        <v>1223</v>
      </c>
      <c r="J54" s="37" t="s">
        <v>1224</v>
      </c>
      <c r="K54" s="37" t="s">
        <v>1225</v>
      </c>
      <c r="L54" s="37" t="s">
        <v>1226</v>
      </c>
      <c r="M54" s="37" t="s">
        <v>1227</v>
      </c>
      <c r="N54" s="37" t="s">
        <v>1228</v>
      </c>
      <c r="O54" s="37" t="s">
        <v>1229</v>
      </c>
      <c r="P54" s="37" t="s">
        <v>1230</v>
      </c>
      <c r="Q54" s="37" t="s">
        <v>1231</v>
      </c>
      <c r="R54" s="37" t="s">
        <v>1220</v>
      </c>
      <c r="S54" s="37" t="s">
        <v>1232</v>
      </c>
      <c r="T54" s="37" t="s">
        <v>1233</v>
      </c>
      <c r="U54" s="37" t="s">
        <v>1637</v>
      </c>
      <c r="V54" s="38"/>
      <c r="W54" s="16"/>
    </row>
    <row r="55" spans="1:367">
      <c r="A55" s="12"/>
      <c r="B55" s="13"/>
      <c r="C55" s="13" t="s">
        <v>359</v>
      </c>
      <c r="D55" s="62" t="s">
        <v>392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57" t="s">
        <v>1621</v>
      </c>
      <c r="W55" s="16"/>
    </row>
    <row r="56" spans="1:367" ht="28.5">
      <c r="A56" s="12" t="s">
        <v>1149</v>
      </c>
      <c r="B56" s="13"/>
      <c r="C56" s="13"/>
      <c r="D56" s="14" t="s">
        <v>1192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38"/>
      <c r="W56" s="16"/>
    </row>
    <row r="57" spans="1:367" ht="28.5">
      <c r="A57" s="12" t="s">
        <v>1150</v>
      </c>
      <c r="B57" s="13"/>
      <c r="C57" s="13"/>
      <c r="D57" s="17" t="s">
        <v>1193</v>
      </c>
      <c r="E57" s="50">
        <v>7700000</v>
      </c>
      <c r="F57" s="50">
        <v>0</v>
      </c>
      <c r="G57" s="50">
        <v>2648971</v>
      </c>
      <c r="H57" s="50">
        <v>0</v>
      </c>
      <c r="I57" s="50">
        <v>4615120</v>
      </c>
      <c r="J57" s="50">
        <v>0</v>
      </c>
      <c r="K57" s="50">
        <v>0</v>
      </c>
      <c r="L57" s="50">
        <v>0</v>
      </c>
      <c r="M57" s="50">
        <v>-9111</v>
      </c>
      <c r="N57" s="50">
        <v>0</v>
      </c>
      <c r="O57" s="50">
        <v>0</v>
      </c>
      <c r="P57" s="50">
        <v>0</v>
      </c>
      <c r="Q57" s="30">
        <f>1*J57+1*K57+1*L57+1*M57+1*N57+1*O57+1*P57</f>
        <v>-9111</v>
      </c>
      <c r="R57" s="50">
        <v>0</v>
      </c>
      <c r="S57" s="30">
        <f>1*E57+1*F57+-1*R57+1*G57+1*H57+1*I57+1*Q57</f>
        <v>14954980</v>
      </c>
      <c r="T57" s="50">
        <v>1500</v>
      </c>
      <c r="U57" s="30">
        <f>1*S57+1*T57</f>
        <v>14956480</v>
      </c>
      <c r="V57" s="58"/>
      <c r="W57" s="16"/>
    </row>
    <row r="58" spans="1:367">
      <c r="A58" s="12" t="s">
        <v>1151</v>
      </c>
      <c r="B58" s="13"/>
      <c r="C58" s="13"/>
      <c r="D58" s="17" t="s">
        <v>1194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30">
        <f>1*J58+1*K58+1*L58+1*M58+1*N58+1*O58+1*P58</f>
        <v>0</v>
      </c>
      <c r="R58" s="50">
        <v>0</v>
      </c>
      <c r="S58" s="30">
        <f>1*E58+1*F58+-1*R58+1*G58+1*H58+1*I58+1*Q58</f>
        <v>0</v>
      </c>
      <c r="T58" s="50">
        <v>0</v>
      </c>
      <c r="U58" s="30">
        <f>1*S58+1*T58</f>
        <v>0</v>
      </c>
      <c r="V58" s="58"/>
      <c r="W58" s="16"/>
    </row>
    <row r="59" spans="1:367" ht="28.5">
      <c r="A59" s="12" t="s">
        <v>1152</v>
      </c>
      <c r="B59" s="13"/>
      <c r="C59" s="13"/>
      <c r="D59" s="17" t="s">
        <v>1195</v>
      </c>
      <c r="E59" s="30">
        <f t="shared" ref="E59" si="8">1*E57+1*E58</f>
        <v>7700000</v>
      </c>
      <c r="F59" s="30">
        <f t="shared" ref="F59" si="9">1*F57+1*F58</f>
        <v>0</v>
      </c>
      <c r="G59" s="30">
        <f t="shared" ref="G59" si="10">1*G57+1*G58</f>
        <v>2648971</v>
      </c>
      <c r="H59" s="30">
        <f t="shared" ref="H59" si="11">1*H57+1*H58</f>
        <v>0</v>
      </c>
      <c r="I59" s="30">
        <f t="shared" ref="I59" si="12">1*I57+1*I58</f>
        <v>4615120</v>
      </c>
      <c r="J59" s="30">
        <f t="shared" ref="J59" si="13">1*J57+1*J58</f>
        <v>0</v>
      </c>
      <c r="K59" s="30">
        <f t="shared" ref="K59" si="14">1*K57+1*K58</f>
        <v>0</v>
      </c>
      <c r="L59" s="30">
        <f t="shared" ref="L59" si="15">1*L57+1*L58</f>
        <v>0</v>
      </c>
      <c r="M59" s="30">
        <f t="shared" ref="M59" si="16">1*M57+1*M58</f>
        <v>-9111</v>
      </c>
      <c r="N59" s="30">
        <f t="shared" ref="N59" si="17">1*N57+1*N58</f>
        <v>0</v>
      </c>
      <c r="O59" s="30">
        <f t="shared" ref="O59" si="18">1*O57+1*O58</f>
        <v>0</v>
      </c>
      <c r="P59" s="30">
        <f t="shared" ref="P59" si="19">1*P57+1*P58</f>
        <v>0</v>
      </c>
      <c r="Q59" s="30">
        <f t="shared" ref="Q59" si="20">1*Q57+1*Q58</f>
        <v>-9111</v>
      </c>
      <c r="R59" s="30">
        <f t="shared" ref="R59" si="21">1*R57+1*R58</f>
        <v>0</v>
      </c>
      <c r="S59" s="30">
        <f t="shared" ref="S59" si="22">1*S57+1*S58</f>
        <v>14954980</v>
      </c>
      <c r="T59" s="30">
        <f t="shared" ref="T59" si="23">1*T57+1*T58</f>
        <v>1500</v>
      </c>
      <c r="U59" s="30">
        <f t="shared" ref="U59" si="24">1*U57+1*U58</f>
        <v>14956480</v>
      </c>
      <c r="V59" s="58"/>
      <c r="W59" s="16"/>
    </row>
    <row r="60" spans="1:367">
      <c r="A60" s="12" t="s">
        <v>1153</v>
      </c>
      <c r="B60" s="13"/>
      <c r="C60" s="13"/>
      <c r="D60" s="17" t="s">
        <v>1196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38"/>
      <c r="W60" s="16"/>
    </row>
    <row r="61" spans="1:367">
      <c r="A61" s="12" t="s">
        <v>1154</v>
      </c>
      <c r="B61" s="13"/>
      <c r="C61" s="13"/>
      <c r="D61" s="42" t="s">
        <v>1197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38"/>
      <c r="W61" s="16"/>
    </row>
    <row r="62" spans="1:367">
      <c r="A62" s="12" t="s">
        <v>806</v>
      </c>
      <c r="B62" s="13"/>
      <c r="C62" s="13"/>
      <c r="D62" s="49" t="s">
        <v>760</v>
      </c>
      <c r="E62" s="50">
        <v>0</v>
      </c>
      <c r="F62" s="50">
        <v>0</v>
      </c>
      <c r="G62" s="50">
        <v>0</v>
      </c>
      <c r="H62" s="50">
        <v>0</v>
      </c>
      <c r="I62" s="50">
        <v>-708941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30">
        <f>1*J62+1*K62+1*L62+1*M62+1*N62+1*O62+1*P62</f>
        <v>0</v>
      </c>
      <c r="R62" s="50">
        <v>0</v>
      </c>
      <c r="S62" s="30">
        <f>1*E62+1*F62+-1*R62+1*G62+1*H62+1*I62+1*Q62</f>
        <v>-708941</v>
      </c>
      <c r="T62" s="50">
        <v>0</v>
      </c>
      <c r="U62" s="30">
        <f>1*S62+1*T62</f>
        <v>-708941</v>
      </c>
      <c r="V62" s="58"/>
      <c r="W62" s="16"/>
    </row>
    <row r="63" spans="1:367">
      <c r="A63" s="12" t="s">
        <v>1155</v>
      </c>
      <c r="B63" s="13"/>
      <c r="C63" s="13"/>
      <c r="D63" s="49" t="s">
        <v>1198</v>
      </c>
      <c r="E63" s="50">
        <v>0</v>
      </c>
      <c r="F63" s="50">
        <v>0</v>
      </c>
      <c r="G63" s="50">
        <v>0</v>
      </c>
      <c r="H63" s="50">
        <v>0</v>
      </c>
      <c r="I63" s="50">
        <v>5604</v>
      </c>
      <c r="J63" s="50">
        <v>0</v>
      </c>
      <c r="K63" s="50">
        <v>0</v>
      </c>
      <c r="L63" s="50">
        <v>0</v>
      </c>
      <c r="M63" s="50">
        <v>2194</v>
      </c>
      <c r="N63" s="50">
        <v>0</v>
      </c>
      <c r="O63" s="50">
        <v>0</v>
      </c>
      <c r="P63" s="50">
        <v>0</v>
      </c>
      <c r="Q63" s="30">
        <f>1*J63+1*K63+1*L63+1*M63+1*N63+1*O63+1*P63</f>
        <v>2194</v>
      </c>
      <c r="R63" s="50">
        <v>0</v>
      </c>
      <c r="S63" s="30">
        <f>1*E63+1*F63+-1*R63+1*G63+1*H63+1*I63+1*Q63</f>
        <v>7798</v>
      </c>
      <c r="T63" s="50">
        <v>0</v>
      </c>
      <c r="U63" s="30">
        <f>1*S63+1*T63</f>
        <v>7798</v>
      </c>
      <c r="V63" s="58"/>
      <c r="W63" s="16"/>
    </row>
    <row r="64" spans="1:367" ht="28.5">
      <c r="A64" s="12" t="s">
        <v>844</v>
      </c>
      <c r="B64" s="13"/>
      <c r="C64" s="13"/>
      <c r="D64" s="49" t="s">
        <v>887</v>
      </c>
      <c r="E64" s="30">
        <f t="shared" ref="E64" si="25">1*E62+1*E63</f>
        <v>0</v>
      </c>
      <c r="F64" s="30">
        <f t="shared" ref="F64" si="26">1*F62+1*F63</f>
        <v>0</v>
      </c>
      <c r="G64" s="30">
        <f t="shared" ref="G64" si="27">1*G62+1*G63</f>
        <v>0</v>
      </c>
      <c r="H64" s="30">
        <f t="shared" ref="H64" si="28">1*H62+1*H63</f>
        <v>0</v>
      </c>
      <c r="I64" s="30">
        <f t="shared" ref="I64" si="29">1*I62+1*I63</f>
        <v>-703337</v>
      </c>
      <c r="J64" s="30">
        <f t="shared" ref="J64" si="30">1*J62+1*J63</f>
        <v>0</v>
      </c>
      <c r="K64" s="30">
        <f t="shared" ref="K64" si="31">1*K62+1*K63</f>
        <v>0</v>
      </c>
      <c r="L64" s="30">
        <f t="shared" ref="L64" si="32">1*L62+1*L63</f>
        <v>0</v>
      </c>
      <c r="M64" s="30">
        <f t="shared" ref="M64" si="33">1*M62+1*M63</f>
        <v>2194</v>
      </c>
      <c r="N64" s="30">
        <f t="shared" ref="N64" si="34">1*N62+1*N63</f>
        <v>0</v>
      </c>
      <c r="O64" s="30">
        <f t="shared" ref="O64" si="35">1*O62+1*O63</f>
        <v>0</v>
      </c>
      <c r="P64" s="30">
        <f t="shared" ref="P64" si="36">1*P62+1*P63</f>
        <v>0</v>
      </c>
      <c r="Q64" s="30">
        <f t="shared" ref="Q64" si="37">1*Q62+1*Q63</f>
        <v>2194</v>
      </c>
      <c r="R64" s="30">
        <f t="shared" ref="R64" si="38">1*R62+1*R63</f>
        <v>0</v>
      </c>
      <c r="S64" s="30">
        <f t="shared" ref="S64" si="39">1*S62+1*S63</f>
        <v>-701143</v>
      </c>
      <c r="T64" s="30">
        <f t="shared" ref="T64" si="40">1*T62+1*T63</f>
        <v>0</v>
      </c>
      <c r="U64" s="30">
        <f t="shared" ref="U64" si="41">1*U62+1*U63</f>
        <v>-701143</v>
      </c>
      <c r="V64" s="58"/>
      <c r="W64" s="16"/>
    </row>
    <row r="65" spans="1:23">
      <c r="A65" s="12" t="s">
        <v>1156</v>
      </c>
      <c r="B65" s="13"/>
      <c r="C65" s="13"/>
      <c r="D65" s="42" t="s">
        <v>1629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30">
        <f>1*J65+1*K65+1*L65+1*M65+1*N65+1*O65+1*P65</f>
        <v>0</v>
      </c>
      <c r="R65" s="50">
        <v>0</v>
      </c>
      <c r="S65" s="30">
        <f t="shared" ref="S65:S82" si="42">1*E65+1*F65+-1*R65+1*G65+1*H65+1*I65+1*Q65</f>
        <v>0</v>
      </c>
      <c r="T65" s="50">
        <v>0</v>
      </c>
      <c r="U65" s="30">
        <f>1*S65+1*T65</f>
        <v>0</v>
      </c>
      <c r="V65" s="58"/>
      <c r="W65" s="16"/>
    </row>
    <row r="66" spans="1:23">
      <c r="A66" s="12" t="s">
        <v>1157</v>
      </c>
      <c r="B66" s="13"/>
      <c r="C66" s="13"/>
      <c r="D66" s="42" t="s">
        <v>1199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30">
        <f>1*J66+1*K66+1*L66+1*M66+1*N66+1*O66+1*P66</f>
        <v>0</v>
      </c>
      <c r="R66" s="50">
        <v>0</v>
      </c>
      <c r="S66" s="30">
        <f t="shared" si="42"/>
        <v>0</v>
      </c>
      <c r="T66" s="50">
        <v>0</v>
      </c>
      <c r="U66" s="30">
        <f>1*S66+1*T66</f>
        <v>0</v>
      </c>
      <c r="V66" s="58"/>
      <c r="W66" s="16"/>
    </row>
    <row r="67" spans="1:23">
      <c r="A67" s="12" t="s">
        <v>1158</v>
      </c>
      <c r="B67" s="13"/>
      <c r="C67" s="13"/>
      <c r="D67" s="42" t="s">
        <v>1200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30">
        <f>1*J67+1*K67+1*L67+1*M67+1*N67+1*O67+1*P67</f>
        <v>0</v>
      </c>
      <c r="R67" s="50">
        <v>0</v>
      </c>
      <c r="S67" s="30">
        <f t="shared" si="42"/>
        <v>0</v>
      </c>
      <c r="T67" s="50">
        <v>0</v>
      </c>
      <c r="U67" s="30">
        <f>1*S67+1*T67</f>
        <v>0</v>
      </c>
      <c r="V67" s="58"/>
      <c r="W67" s="16"/>
    </row>
    <row r="68" spans="1:23">
      <c r="A68" s="12" t="s">
        <v>1159</v>
      </c>
      <c r="B68" s="13"/>
      <c r="C68" s="13"/>
      <c r="D68" s="42" t="s">
        <v>1201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30">
        <f>1*J68+1*K68+1*L68+1*M68+1*N68+1*O68+1*P68</f>
        <v>0</v>
      </c>
      <c r="R68" s="50">
        <v>0</v>
      </c>
      <c r="S68" s="30">
        <f t="shared" si="42"/>
        <v>0</v>
      </c>
      <c r="T68" s="50">
        <v>0</v>
      </c>
      <c r="U68" s="30">
        <f t="shared" ref="U68:U82" si="43">1*S68+1*T68</f>
        <v>0</v>
      </c>
      <c r="V68" s="58"/>
      <c r="W68" s="16"/>
    </row>
    <row r="69" spans="1:23">
      <c r="A69" s="12" t="s">
        <v>1160</v>
      </c>
      <c r="B69" s="13"/>
      <c r="C69" s="13"/>
      <c r="D69" s="42" t="s">
        <v>1202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30">
        <f>1*J69+1*K69+1*L69+1*M69+1*N69+1*O69+1*P69</f>
        <v>0</v>
      </c>
      <c r="R69" s="50">
        <v>0</v>
      </c>
      <c r="S69" s="30">
        <f t="shared" si="42"/>
        <v>0</v>
      </c>
      <c r="T69" s="50">
        <v>0</v>
      </c>
      <c r="U69" s="30">
        <f t="shared" si="43"/>
        <v>0</v>
      </c>
      <c r="V69" s="58"/>
      <c r="W69" s="16"/>
    </row>
    <row r="70" spans="1:23">
      <c r="A70" s="12" t="s">
        <v>1161</v>
      </c>
      <c r="B70" s="13"/>
      <c r="C70" s="13"/>
      <c r="D70" s="42" t="s">
        <v>1203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30">
        <f t="shared" ref="Q70:Q72" si="44">1*J70+1*K70+1*L70+1*M70+1*N70+1*O70+1*P70</f>
        <v>0</v>
      </c>
      <c r="R70" s="50">
        <v>0</v>
      </c>
      <c r="S70" s="30">
        <f t="shared" si="42"/>
        <v>0</v>
      </c>
      <c r="T70" s="50">
        <v>0</v>
      </c>
      <c r="U70" s="30">
        <f t="shared" si="43"/>
        <v>0</v>
      </c>
      <c r="V70" s="58"/>
      <c r="W70" s="16"/>
    </row>
    <row r="71" spans="1:23">
      <c r="A71" s="12" t="s">
        <v>1162</v>
      </c>
      <c r="B71" s="13"/>
      <c r="C71" s="13"/>
      <c r="D71" s="42" t="s">
        <v>1204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30">
        <f t="shared" si="44"/>
        <v>0</v>
      </c>
      <c r="R71" s="50">
        <v>0</v>
      </c>
      <c r="S71" s="30">
        <f t="shared" si="42"/>
        <v>0</v>
      </c>
      <c r="T71" s="50">
        <v>0</v>
      </c>
      <c r="U71" s="30">
        <f t="shared" si="43"/>
        <v>0</v>
      </c>
      <c r="V71" s="58"/>
      <c r="W71" s="16"/>
    </row>
    <row r="72" spans="1:23">
      <c r="A72" s="12" t="s">
        <v>1163</v>
      </c>
      <c r="B72" s="13"/>
      <c r="C72" s="13"/>
      <c r="D72" s="42" t="s">
        <v>1205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30">
        <f t="shared" si="44"/>
        <v>0</v>
      </c>
      <c r="R72" s="50">
        <v>0</v>
      </c>
      <c r="S72" s="30">
        <f t="shared" si="42"/>
        <v>0</v>
      </c>
      <c r="T72" s="50">
        <v>0</v>
      </c>
      <c r="U72" s="30">
        <f t="shared" si="43"/>
        <v>0</v>
      </c>
      <c r="V72" s="58"/>
      <c r="W72" s="16"/>
    </row>
    <row r="73" spans="1:23">
      <c r="A73" s="12" t="s">
        <v>1164</v>
      </c>
      <c r="B73" s="13"/>
      <c r="C73" s="13"/>
      <c r="D73" s="42" t="s">
        <v>1206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30">
        <f t="shared" ref="Q73:Q82" si="45">1*J73+1*K73+1*L73+1*M73+1*N73+1*O73+1*P73</f>
        <v>0</v>
      </c>
      <c r="R73" s="50">
        <v>0</v>
      </c>
      <c r="S73" s="30">
        <f t="shared" si="42"/>
        <v>0</v>
      </c>
      <c r="T73" s="50">
        <v>0</v>
      </c>
      <c r="U73" s="30">
        <f t="shared" si="43"/>
        <v>0</v>
      </c>
      <c r="V73" s="58"/>
      <c r="W73" s="16"/>
    </row>
    <row r="74" spans="1:23" ht="28.5">
      <c r="A74" s="12" t="s">
        <v>1165</v>
      </c>
      <c r="B74" s="13"/>
      <c r="C74" s="13"/>
      <c r="D74" s="42" t="s">
        <v>1207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30">
        <f t="shared" si="45"/>
        <v>0</v>
      </c>
      <c r="R74" s="50">
        <v>0</v>
      </c>
      <c r="S74" s="30">
        <f t="shared" si="42"/>
        <v>0</v>
      </c>
      <c r="T74" s="50">
        <v>0</v>
      </c>
      <c r="U74" s="30">
        <f t="shared" si="43"/>
        <v>0</v>
      </c>
      <c r="V74" s="58"/>
      <c r="W74" s="16"/>
    </row>
    <row r="75" spans="1:23" ht="28.5">
      <c r="A75" s="12" t="s">
        <v>1166</v>
      </c>
      <c r="B75" s="13"/>
      <c r="C75" s="13"/>
      <c r="D75" s="42" t="s">
        <v>1208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30">
        <f t="shared" si="45"/>
        <v>0</v>
      </c>
      <c r="R75" s="50">
        <v>0</v>
      </c>
      <c r="S75" s="30">
        <f t="shared" si="42"/>
        <v>0</v>
      </c>
      <c r="T75" s="50">
        <v>0</v>
      </c>
      <c r="U75" s="30">
        <f t="shared" si="43"/>
        <v>0</v>
      </c>
      <c r="V75" s="58"/>
      <c r="W75" s="16"/>
    </row>
    <row r="76" spans="1:23">
      <c r="A76" s="12" t="s">
        <v>1167</v>
      </c>
      <c r="B76" s="13"/>
      <c r="C76" s="13"/>
      <c r="D76" s="42" t="s">
        <v>1209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30">
        <f t="shared" si="45"/>
        <v>0</v>
      </c>
      <c r="R76" s="50">
        <v>0</v>
      </c>
      <c r="S76" s="30">
        <f t="shared" si="42"/>
        <v>0</v>
      </c>
      <c r="T76" s="50">
        <v>0</v>
      </c>
      <c r="U76" s="30">
        <f t="shared" si="43"/>
        <v>0</v>
      </c>
      <c r="V76" s="58"/>
      <c r="W76" s="16"/>
    </row>
    <row r="77" spans="1:23">
      <c r="A77" s="12" t="s">
        <v>1168</v>
      </c>
      <c r="B77" s="13"/>
      <c r="C77" s="13"/>
      <c r="D77" s="42" t="s">
        <v>1210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30">
        <f t="shared" si="45"/>
        <v>0</v>
      </c>
      <c r="R77" s="50">
        <v>0</v>
      </c>
      <c r="S77" s="30">
        <f t="shared" si="42"/>
        <v>0</v>
      </c>
      <c r="T77" s="50">
        <v>0</v>
      </c>
      <c r="U77" s="30">
        <f t="shared" si="43"/>
        <v>0</v>
      </c>
      <c r="V77" s="58"/>
      <c r="W77" s="16"/>
    </row>
    <row r="78" spans="1:23" ht="42.75" hidden="1">
      <c r="A78" s="12" t="s">
        <v>1169</v>
      </c>
      <c r="B78" s="13"/>
      <c r="C78" s="13"/>
      <c r="D78" s="42" t="s">
        <v>1211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30">
        <f t="shared" si="45"/>
        <v>0</v>
      </c>
      <c r="R78" s="53"/>
      <c r="S78" s="30">
        <f t="shared" si="42"/>
        <v>0</v>
      </c>
      <c r="T78" s="53"/>
      <c r="U78" s="30">
        <f t="shared" si="43"/>
        <v>0</v>
      </c>
      <c r="V78" s="58"/>
      <c r="W78" s="16"/>
    </row>
    <row r="79" spans="1:23" hidden="1">
      <c r="A79" s="12" t="s">
        <v>1170</v>
      </c>
      <c r="B79" s="13"/>
      <c r="C79" s="13"/>
      <c r="D79" s="42" t="s">
        <v>1212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30">
        <f t="shared" si="45"/>
        <v>0</v>
      </c>
      <c r="R79" s="53"/>
      <c r="S79" s="30">
        <f t="shared" si="42"/>
        <v>0</v>
      </c>
      <c r="T79" s="53"/>
      <c r="U79" s="30">
        <f t="shared" si="43"/>
        <v>0</v>
      </c>
      <c r="V79" s="58"/>
      <c r="W79" s="16"/>
    </row>
    <row r="80" spans="1:23">
      <c r="A80" s="12" t="s">
        <v>1171</v>
      </c>
      <c r="B80" s="13"/>
      <c r="C80" s="13"/>
      <c r="D80" s="42" t="s">
        <v>1213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30">
        <f t="shared" si="45"/>
        <v>0</v>
      </c>
      <c r="R80" s="50">
        <v>0</v>
      </c>
      <c r="S80" s="30">
        <f t="shared" si="42"/>
        <v>0</v>
      </c>
      <c r="T80" s="50">
        <v>0</v>
      </c>
      <c r="U80" s="30">
        <f t="shared" si="43"/>
        <v>0</v>
      </c>
      <c r="V80" s="58"/>
      <c r="W80" s="16"/>
    </row>
    <row r="81" spans="1:23">
      <c r="A81" s="12" t="s">
        <v>1172</v>
      </c>
      <c r="B81" s="13"/>
      <c r="C81" s="13"/>
      <c r="D81" s="42" t="s">
        <v>1214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30">
        <f t="shared" si="45"/>
        <v>0</v>
      </c>
      <c r="R81" s="50">
        <v>0</v>
      </c>
      <c r="S81" s="30">
        <f t="shared" si="42"/>
        <v>0</v>
      </c>
      <c r="T81" s="50">
        <v>-1500</v>
      </c>
      <c r="U81" s="30">
        <f t="shared" si="43"/>
        <v>-1500</v>
      </c>
      <c r="V81" s="58"/>
      <c r="W81" s="16"/>
    </row>
    <row r="82" spans="1:23" ht="28.5">
      <c r="A82" s="12" t="s">
        <v>1173</v>
      </c>
      <c r="B82" s="13"/>
      <c r="C82" s="13"/>
      <c r="D82" s="42" t="s">
        <v>1215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30">
        <f t="shared" si="45"/>
        <v>0</v>
      </c>
      <c r="R82" s="50">
        <v>0</v>
      </c>
      <c r="S82" s="30">
        <f t="shared" si="42"/>
        <v>0</v>
      </c>
      <c r="T82" s="50">
        <v>0</v>
      </c>
      <c r="U82" s="30">
        <f t="shared" si="43"/>
        <v>0</v>
      </c>
      <c r="V82" s="58"/>
      <c r="W82" s="16"/>
    </row>
    <row r="83" spans="1:23" ht="28.5">
      <c r="A83" s="12" t="s">
        <v>1174</v>
      </c>
      <c r="B83" s="13"/>
      <c r="C83" s="13"/>
      <c r="D83" s="42" t="s">
        <v>1216</v>
      </c>
      <c r="E83" s="30">
        <f t="shared" ref="E83" si="46">1*E64+-1*E65+1*E66+1*E67+1*E68+1*E69+-1*E70+-1*E71+-1*E72+1*E73+-1*E74+1*E75+-1*E76+1*E77+1*E78+1*E79+1*E80+1*E81+1*E82</f>
        <v>0</v>
      </c>
      <c r="F83" s="30">
        <f t="shared" ref="F83" si="47">1*F64+-1*F65+1*F66+1*F67+1*F68+1*F69+-1*F70+-1*F71+-1*F72+1*F73+-1*F74+1*F75+-1*F76+1*F77+1*F78+1*F79+1*F80+1*F81+1*F82</f>
        <v>0</v>
      </c>
      <c r="G83" s="30">
        <f t="shared" ref="G83" si="48">1*G64+-1*G65+1*G66+1*G67+1*G68+1*G69+-1*G70+-1*G71+-1*G72+1*G73+-1*G74+1*G75+-1*G76+1*G77+1*G78+1*G79+1*G80+1*G81+1*G82</f>
        <v>0</v>
      </c>
      <c r="H83" s="30">
        <f t="shared" ref="H83" si="49">1*H64+-1*H65+1*H66+1*H67+1*H68+1*H69+-1*H70+-1*H71+-1*H72+1*H73+-1*H74+1*H75+-1*H76+1*H77+1*H78+1*H79+1*H80+1*H81+1*H82</f>
        <v>0</v>
      </c>
      <c r="I83" s="30">
        <f t="shared" ref="I83" si="50">1*I64+-1*I65+1*I66+1*I67+1*I68+1*I69+-1*I70+-1*I71+-1*I72+1*I73+-1*I74+1*I75+-1*I76+1*I77+1*I78+1*I79+1*I80+1*I81+1*I82</f>
        <v>-703337</v>
      </c>
      <c r="J83" s="30">
        <f t="shared" ref="J83" si="51">1*J64+-1*J65+1*J66+1*J67+1*J68+1*J69+-1*J70+-1*J71+-1*J72+1*J73+-1*J74+1*J75+-1*J76+1*J77+1*J78+1*J79+1*J80+1*J81+1*J82</f>
        <v>0</v>
      </c>
      <c r="K83" s="30">
        <f t="shared" ref="K83" si="52">1*K64+-1*K65+1*K66+1*K67+1*K68+1*K69+-1*K70+-1*K71+-1*K72+1*K73+-1*K74+1*K75+-1*K76+1*K77+1*K78+1*K79+1*K80+1*K81+1*K82</f>
        <v>0</v>
      </c>
      <c r="L83" s="30">
        <f t="shared" ref="L83" si="53">1*L64+-1*L65+1*L66+1*L67+1*L68+1*L69+-1*L70+-1*L71+-1*L72+1*L73+-1*L74+1*L75+-1*L76+1*L77+1*L78+1*L79+1*L80+1*L81+1*L82</f>
        <v>0</v>
      </c>
      <c r="M83" s="30">
        <f t="shared" ref="M83" si="54">1*M64+-1*M65+1*M66+1*M67+1*M68+1*M69+-1*M70+-1*M71+-1*M72+1*M73+-1*M74+1*M75+-1*M76+1*M77+1*M78+1*M79+1*M80+1*M81+1*M82</f>
        <v>2194</v>
      </c>
      <c r="N83" s="30">
        <f t="shared" ref="N83" si="55">1*N64+-1*N65+1*N66+1*N67+1*N68+1*N69+-1*N70+-1*N71+-1*N72+1*N73+-1*N74+1*N75+-1*N76+1*N77+1*N78+1*N79+1*N80+1*N81+1*N82</f>
        <v>0</v>
      </c>
      <c r="O83" s="30">
        <f t="shared" ref="O83" si="56">1*O64+-1*O65+1*O66+1*O67+1*O68+1*O69+-1*O70+-1*O71+-1*O72+1*O73+-1*O74+1*O75+-1*O76+1*O77+1*O78+1*O79+1*O80+1*O81+1*O82</f>
        <v>0</v>
      </c>
      <c r="P83" s="30">
        <f t="shared" ref="P83" si="57">1*P64+-1*P65+1*P66+1*P67+1*P68+1*P69+-1*P70+-1*P71+-1*P72+1*P73+-1*P74+1*P75+-1*P76+1*P77+1*P78+1*P79+1*P80+1*P81+1*P82</f>
        <v>0</v>
      </c>
      <c r="Q83" s="30">
        <f t="shared" ref="Q83" si="58">1*Q64+-1*Q65+1*Q66+1*Q67+1*Q68+1*Q69+-1*Q70+-1*Q71+-1*Q72+1*Q73+-1*Q74+1*Q75+-1*Q76+1*Q77+1*Q78+1*Q79+1*Q80+1*Q81+1*Q82</f>
        <v>2194</v>
      </c>
      <c r="R83" s="30">
        <f t="shared" ref="R83" si="59">1*R64+-1*R65+1*R66+1*R67+1*R68+1*R69+-1*R70+-1*R71+-1*R72+1*R73+-1*R74+1*R75+-1*R76+1*R77+1*R78+1*R79+1*R80+1*R81+1*R82</f>
        <v>0</v>
      </c>
      <c r="S83" s="30">
        <f t="shared" ref="S83" si="60">1*S64+-1*S65+1*S66+1*S67+1*S68+1*S69+-1*S70+-1*S71+-1*S72+1*S73+-1*S74+1*S75+-1*S76+1*S77+1*S78+1*S79+1*S80+1*S81+1*S82</f>
        <v>-701143</v>
      </c>
      <c r="T83" s="30">
        <f t="shared" ref="T83" si="61">1*T64+-1*T65+1*T66+1*T67+1*T68+1*T69+-1*T70+-1*T71+-1*T72+1*T73+-1*T74+1*T75+-1*T76+1*T77+1*T78+1*T79+1*T80+1*T81+1*T82</f>
        <v>-1500</v>
      </c>
      <c r="U83" s="30">
        <f t="shared" ref="U83" si="62">1*U64+-1*U65+1*U66+1*U67+1*U68+1*U69+-1*U70+-1*U71+-1*U72+1*U73+-1*U74+1*U75+-1*U76+1*U77+1*U78+1*U79+1*U80+1*U81+1*U82</f>
        <v>-702643</v>
      </c>
      <c r="V83" s="58"/>
      <c r="W83" s="16"/>
    </row>
    <row r="84" spans="1:23">
      <c r="A84" s="12" t="s">
        <v>1175</v>
      </c>
      <c r="B84" s="13"/>
      <c r="C84" s="13"/>
      <c r="D84" s="17" t="s">
        <v>1217</v>
      </c>
      <c r="E84" s="30">
        <f>1*E59+1*E83</f>
        <v>7700000</v>
      </c>
      <c r="F84" s="30">
        <f t="shared" ref="F84" si="63">1*F59+1*F83</f>
        <v>0</v>
      </c>
      <c r="G84" s="30">
        <f t="shared" ref="G84" si="64">1*G59+1*G83</f>
        <v>2648971</v>
      </c>
      <c r="H84" s="30">
        <f t="shared" ref="H84" si="65">1*H59+1*H83</f>
        <v>0</v>
      </c>
      <c r="I84" s="30">
        <f t="shared" ref="I84" si="66">1*I59+1*I83</f>
        <v>3911783</v>
      </c>
      <c r="J84" s="30">
        <f t="shared" ref="J84" si="67">1*J59+1*J83</f>
        <v>0</v>
      </c>
      <c r="K84" s="30">
        <f t="shared" ref="K84" si="68">1*K59+1*K83</f>
        <v>0</v>
      </c>
      <c r="L84" s="30">
        <f t="shared" ref="L84" si="69">1*L59+1*L83</f>
        <v>0</v>
      </c>
      <c r="M84" s="30">
        <f t="shared" ref="M84" si="70">1*M59+1*M83</f>
        <v>-6917</v>
      </c>
      <c r="N84" s="30">
        <f t="shared" ref="N84" si="71">1*N59+1*N83</f>
        <v>0</v>
      </c>
      <c r="O84" s="30">
        <f t="shared" ref="O84" si="72">1*O59+1*O83</f>
        <v>0</v>
      </c>
      <c r="P84" s="30">
        <f t="shared" ref="P84" si="73">1*P59+1*P83</f>
        <v>0</v>
      </c>
      <c r="Q84" s="30">
        <f t="shared" ref="Q84" si="74">1*Q59+1*Q83</f>
        <v>-6917</v>
      </c>
      <c r="R84" s="30">
        <f t="shared" ref="R84" si="75">1*R59+1*R83</f>
        <v>0</v>
      </c>
      <c r="S84" s="30">
        <f t="shared" ref="S84" si="76">1*S59+1*S83</f>
        <v>14253837</v>
      </c>
      <c r="T84" s="30">
        <f t="shared" ref="T84" si="77">1*T59+1*T83</f>
        <v>0</v>
      </c>
      <c r="U84" s="30">
        <f t="shared" ref="U84" si="78">1*U59+1*U83</f>
        <v>14253837</v>
      </c>
      <c r="V84" s="58"/>
      <c r="W84" s="16"/>
    </row>
    <row r="85" spans="1:23">
      <c r="A85" s="12"/>
      <c r="B85" s="13"/>
      <c r="C85" s="13" t="s">
        <v>359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16"/>
    </row>
    <row r="86" spans="1:23">
      <c r="A86" s="43"/>
      <c r="B86" s="39"/>
      <c r="C86" s="39" t="s">
        <v>362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44" t="s">
        <v>363</v>
      </c>
    </row>
  </sheetData>
  <sheetProtection algorithmName="SHA-512" hashValue="9p62nhJtnnNm4Hz1ja2aq2FDSzg0+p8+PGzJdn/JDG7r4L2VC1z6M7U3OZdfNwMx4X4p2/JevRa0nHnsMLYX+A==" saltValue="d5kk2z5krXzv7jNy7g4Xrg==" spinCount="100000" sheet="1" objects="1" scenarios="1"/>
  <mergeCells count="1">
    <mergeCell ref="D1:H1"/>
  </mergeCells>
  <dataValidations count="1">
    <dataValidation type="decimal" allowBlank="1" showInputMessage="1" showErrorMessage="1" errorTitle="Input Error" error="Please enter a numeric value between -999999999999999 and 999999999999999" sqref="E14:U16 E19:U41 E57:U59 E62:U84">
      <formula1>-999999999999999</formula1>
      <formula2>999999999999999</formula2>
    </dataValidation>
  </dataValidations>
  <hyperlinks>
    <hyperlink ref="D2" location="Navigator!B17" display="Back to Navigator"/>
  </hyperlink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3847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13847" r:id="rId4" name="IntroBtn"/>
      </mc:Fallback>
    </mc:AlternateContent>
    <mc:AlternateContent xmlns:mc="http://schemas.openxmlformats.org/markup-compatibility/2006">
      <mc:Choice Requires="x14">
        <control shapeId="13848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13848" r:id="rId6" name="IntroBt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NA189"/>
  <sheetViews>
    <sheetView showGridLines="0" topLeftCell="D1" workbookViewId="0">
      <selection activeCell="D10" sqref="D10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7.140625" style="15" customWidth="1"/>
    <col min="8" max="365" width="9.140625" style="15"/>
  </cols>
  <sheetData>
    <row r="1" spans="1:8" ht="60" customHeight="1">
      <c r="A1" s="35" t="s">
        <v>1236</v>
      </c>
      <c r="D1" s="75" t="s">
        <v>1597</v>
      </c>
      <c r="E1" s="75"/>
      <c r="F1" s="75"/>
      <c r="G1" s="75"/>
      <c r="H1" s="75"/>
    </row>
    <row r="2" spans="1:8" ht="27.95" customHeight="1">
      <c r="D2" s="56" t="s">
        <v>1616</v>
      </c>
    </row>
    <row r="5" spans="1:8">
      <c r="A5" s="40"/>
      <c r="B5" s="36"/>
      <c r="C5" s="36" t="s">
        <v>1237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 t="s">
        <v>1415</v>
      </c>
      <c r="F7" s="13" t="s">
        <v>1416</v>
      </c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 ht="50.1" customHeight="1">
      <c r="A9" s="12"/>
      <c r="B9" s="13" t="s">
        <v>1587</v>
      </c>
      <c r="C9" s="13" t="s">
        <v>358</v>
      </c>
      <c r="D9" s="45" t="s">
        <v>395</v>
      </c>
      <c r="E9" s="37" t="s">
        <v>393</v>
      </c>
      <c r="F9" s="37" t="s">
        <v>394</v>
      </c>
      <c r="G9" s="38"/>
      <c r="H9" s="16"/>
    </row>
    <row r="10" spans="1:8">
      <c r="A10" s="12"/>
      <c r="B10" s="13"/>
      <c r="C10" s="13" t="s">
        <v>359</v>
      </c>
      <c r="D10" s="62" t="s">
        <v>392</v>
      </c>
      <c r="E10" s="38"/>
      <c r="F10" s="38"/>
      <c r="G10" s="57" t="s">
        <v>1621</v>
      </c>
      <c r="H10" s="16"/>
    </row>
    <row r="11" spans="1:8" ht="28.5">
      <c r="A11" s="12" t="s">
        <v>1238</v>
      </c>
      <c r="B11" s="13"/>
      <c r="C11" s="13"/>
      <c r="D11" s="14" t="s">
        <v>1417</v>
      </c>
      <c r="E11" s="63"/>
      <c r="F11" s="71"/>
      <c r="G11" s="38"/>
      <c r="H11" s="16"/>
    </row>
    <row r="12" spans="1:8" ht="28.5">
      <c r="A12" s="12" t="s">
        <v>1239</v>
      </c>
      <c r="B12" s="13"/>
      <c r="C12" s="13"/>
      <c r="D12" s="17" t="s">
        <v>1418</v>
      </c>
      <c r="E12" s="46"/>
      <c r="F12" s="72"/>
      <c r="G12" s="58"/>
      <c r="H12" s="16"/>
    </row>
    <row r="13" spans="1:8" ht="28.5">
      <c r="A13" s="12" t="s">
        <v>1240</v>
      </c>
      <c r="B13" s="13"/>
      <c r="C13" s="13"/>
      <c r="D13" s="42" t="s">
        <v>1419</v>
      </c>
      <c r="E13" s="63"/>
      <c r="F13" s="71"/>
      <c r="G13" s="38"/>
      <c r="H13" s="16"/>
    </row>
    <row r="14" spans="1:8" ht="28.5">
      <c r="A14" s="12" t="s">
        <v>1241</v>
      </c>
      <c r="B14" s="13"/>
      <c r="C14" s="13"/>
      <c r="D14" s="49" t="s">
        <v>1420</v>
      </c>
      <c r="E14" s="46"/>
      <c r="F14" s="72"/>
      <c r="G14" s="58"/>
      <c r="H14" s="16"/>
    </row>
    <row r="15" spans="1:8" ht="42.75">
      <c r="A15" s="12" t="s">
        <v>1242</v>
      </c>
      <c r="B15" s="13"/>
      <c r="C15" s="13"/>
      <c r="D15" s="49" t="s">
        <v>1421</v>
      </c>
      <c r="E15" s="46"/>
      <c r="F15" s="72"/>
      <c r="G15" s="58"/>
      <c r="H15" s="16"/>
    </row>
    <row r="16" spans="1:8" ht="85.5" hidden="1">
      <c r="A16" s="12" t="s">
        <v>1243</v>
      </c>
      <c r="B16" s="13"/>
      <c r="C16" s="13"/>
      <c r="D16" s="49" t="s">
        <v>1422</v>
      </c>
      <c r="E16" s="54"/>
      <c r="F16" s="73"/>
      <c r="G16" s="58"/>
      <c r="H16" s="16"/>
    </row>
    <row r="17" spans="1:8" ht="42.75">
      <c r="A17" s="12" t="s">
        <v>1244</v>
      </c>
      <c r="B17" s="13"/>
      <c r="C17" s="13"/>
      <c r="D17" s="49" t="s">
        <v>1423</v>
      </c>
      <c r="E17" s="46"/>
      <c r="F17" s="72"/>
      <c r="G17" s="58"/>
      <c r="H17" s="16"/>
    </row>
    <row r="18" spans="1:8" ht="42.75">
      <c r="A18" s="12" t="s">
        <v>1245</v>
      </c>
      <c r="B18" s="13"/>
      <c r="C18" s="13"/>
      <c r="D18" s="49" t="s">
        <v>1424</v>
      </c>
      <c r="E18" s="46"/>
      <c r="F18" s="72"/>
      <c r="G18" s="58"/>
      <c r="H18" s="16"/>
    </row>
    <row r="19" spans="1:8" ht="28.5">
      <c r="A19" s="12" t="s">
        <v>1246</v>
      </c>
      <c r="B19" s="13"/>
      <c r="C19" s="13"/>
      <c r="D19" s="49" t="s">
        <v>1425</v>
      </c>
      <c r="E19" s="46"/>
      <c r="F19" s="72"/>
      <c r="G19" s="58"/>
      <c r="H19" s="16"/>
    </row>
    <row r="20" spans="1:8" ht="28.5">
      <c r="A20" s="12" t="s">
        <v>1247</v>
      </c>
      <c r="B20" s="13"/>
      <c r="C20" s="13"/>
      <c r="D20" s="49" t="s">
        <v>1426</v>
      </c>
      <c r="E20" s="46"/>
      <c r="F20" s="72"/>
      <c r="G20" s="58"/>
      <c r="H20" s="16"/>
    </row>
    <row r="21" spans="1:8" ht="28.5">
      <c r="A21" s="12" t="s">
        <v>1248</v>
      </c>
      <c r="B21" s="13"/>
      <c r="C21" s="13"/>
      <c r="D21" s="42" t="s">
        <v>1427</v>
      </c>
      <c r="E21" s="63"/>
      <c r="F21" s="71"/>
      <c r="G21" s="38"/>
      <c r="H21" s="16"/>
    </row>
    <row r="22" spans="1:8" ht="42.75">
      <c r="A22" s="12" t="s">
        <v>1249</v>
      </c>
      <c r="B22" s="13"/>
      <c r="C22" s="13"/>
      <c r="D22" s="49" t="s">
        <v>1428</v>
      </c>
      <c r="E22" s="46"/>
      <c r="F22" s="72"/>
      <c r="G22" s="58"/>
      <c r="H22" s="16"/>
    </row>
    <row r="23" spans="1:8" ht="42.75">
      <c r="A23" s="12" t="s">
        <v>1250</v>
      </c>
      <c r="B23" s="13"/>
      <c r="C23" s="13"/>
      <c r="D23" s="49" t="s">
        <v>1429</v>
      </c>
      <c r="E23" s="46"/>
      <c r="F23" s="72"/>
      <c r="G23" s="58"/>
      <c r="H23" s="16"/>
    </row>
    <row r="24" spans="1:8" ht="28.5">
      <c r="A24" s="12" t="s">
        <v>1251</v>
      </c>
      <c r="B24" s="13"/>
      <c r="C24" s="13"/>
      <c r="D24" s="49" t="s">
        <v>1430</v>
      </c>
      <c r="E24" s="46"/>
      <c r="F24" s="72"/>
      <c r="G24" s="58"/>
      <c r="H24" s="16"/>
    </row>
    <row r="25" spans="1:8" ht="28.5">
      <c r="A25" s="12" t="s">
        <v>1252</v>
      </c>
      <c r="B25" s="13"/>
      <c r="C25" s="13"/>
      <c r="D25" s="49" t="s">
        <v>1431</v>
      </c>
      <c r="E25" s="46"/>
      <c r="F25" s="72"/>
      <c r="G25" s="58"/>
      <c r="H25" s="16"/>
    </row>
    <row r="26" spans="1:8" ht="28.5">
      <c r="A26" s="12" t="s">
        <v>1253</v>
      </c>
      <c r="B26" s="13"/>
      <c r="C26" s="13"/>
      <c r="D26" s="49" t="s">
        <v>1432</v>
      </c>
      <c r="E26" s="46"/>
      <c r="F26" s="72"/>
      <c r="G26" s="58"/>
      <c r="H26" s="16"/>
    </row>
    <row r="27" spans="1:8" ht="28.5">
      <c r="A27" s="12" t="s">
        <v>1254</v>
      </c>
      <c r="B27" s="13"/>
      <c r="C27" s="13"/>
      <c r="D27" s="49" t="s">
        <v>1433</v>
      </c>
      <c r="E27" s="46"/>
      <c r="F27" s="72"/>
      <c r="G27" s="58"/>
      <c r="H27" s="16"/>
    </row>
    <row r="28" spans="1:8" ht="42.75">
      <c r="A28" s="12" t="s">
        <v>1255</v>
      </c>
      <c r="B28" s="13"/>
      <c r="C28" s="13"/>
      <c r="D28" s="49" t="s">
        <v>1434</v>
      </c>
      <c r="E28" s="46"/>
      <c r="F28" s="72"/>
      <c r="G28" s="58"/>
      <c r="H28" s="16"/>
    </row>
    <row r="29" spans="1:8" ht="42.75">
      <c r="A29" s="12" t="s">
        <v>1256</v>
      </c>
      <c r="B29" s="13"/>
      <c r="C29" s="13"/>
      <c r="D29" s="49" t="s">
        <v>1435</v>
      </c>
      <c r="E29" s="46"/>
      <c r="F29" s="72"/>
      <c r="G29" s="58"/>
      <c r="H29" s="16"/>
    </row>
    <row r="30" spans="1:8" ht="42.75">
      <c r="A30" s="12" t="s">
        <v>1257</v>
      </c>
      <c r="B30" s="13"/>
      <c r="C30" s="13"/>
      <c r="D30" s="49" t="s">
        <v>1436</v>
      </c>
      <c r="E30" s="46"/>
      <c r="F30" s="72"/>
      <c r="G30" s="58"/>
      <c r="H30" s="16"/>
    </row>
    <row r="31" spans="1:8" ht="42.75">
      <c r="A31" s="12" t="s">
        <v>1258</v>
      </c>
      <c r="B31" s="13"/>
      <c r="C31" s="13"/>
      <c r="D31" s="49" t="s">
        <v>1437</v>
      </c>
      <c r="E31" s="46"/>
      <c r="F31" s="72"/>
      <c r="G31" s="58"/>
      <c r="H31" s="16"/>
    </row>
    <row r="32" spans="1:8" ht="42.75">
      <c r="A32" s="12" t="s">
        <v>1259</v>
      </c>
      <c r="B32" s="13"/>
      <c r="C32" s="13"/>
      <c r="D32" s="42" t="s">
        <v>1630</v>
      </c>
      <c r="E32" s="63"/>
      <c r="F32" s="71"/>
      <c r="G32" s="38"/>
      <c r="H32" s="16"/>
    </row>
    <row r="33" spans="1:8" ht="42.75">
      <c r="A33" s="12" t="s">
        <v>1260</v>
      </c>
      <c r="B33" s="13"/>
      <c r="C33" s="13"/>
      <c r="D33" s="49" t="s">
        <v>1631</v>
      </c>
      <c r="E33" s="46"/>
      <c r="F33" s="72"/>
      <c r="G33" s="58"/>
      <c r="H33" s="16"/>
    </row>
    <row r="34" spans="1:8" ht="42.75">
      <c r="A34" s="12" t="s">
        <v>1261</v>
      </c>
      <c r="B34" s="13"/>
      <c r="C34" s="13"/>
      <c r="D34" s="49" t="s">
        <v>1632</v>
      </c>
      <c r="E34" s="46"/>
      <c r="F34" s="72"/>
      <c r="G34" s="58"/>
      <c r="H34" s="16"/>
    </row>
    <row r="35" spans="1:8" ht="28.5">
      <c r="A35" s="12" t="s">
        <v>1262</v>
      </c>
      <c r="B35" s="13"/>
      <c r="C35" s="13"/>
      <c r="D35" s="49" t="s">
        <v>1438</v>
      </c>
      <c r="E35" s="46"/>
      <c r="F35" s="72"/>
      <c r="G35" s="58"/>
      <c r="H35" s="16"/>
    </row>
    <row r="36" spans="1:8" ht="42.75">
      <c r="A36" s="12" t="s">
        <v>1263</v>
      </c>
      <c r="B36" s="13"/>
      <c r="C36" s="13"/>
      <c r="D36" s="49" t="s">
        <v>1439</v>
      </c>
      <c r="E36" s="46"/>
      <c r="F36" s="72"/>
      <c r="G36" s="58"/>
      <c r="H36" s="16"/>
    </row>
    <row r="37" spans="1:8" ht="57">
      <c r="A37" s="12" t="s">
        <v>1264</v>
      </c>
      <c r="B37" s="13"/>
      <c r="C37" s="13"/>
      <c r="D37" s="49" t="s">
        <v>1440</v>
      </c>
      <c r="E37" s="46"/>
      <c r="F37" s="72"/>
      <c r="G37" s="58"/>
      <c r="H37" s="16"/>
    </row>
    <row r="38" spans="1:8" ht="28.5">
      <c r="A38" s="12" t="s">
        <v>1265</v>
      </c>
      <c r="B38" s="13"/>
      <c r="C38" s="13"/>
      <c r="D38" s="49" t="s">
        <v>1441</v>
      </c>
      <c r="E38" s="46"/>
      <c r="F38" s="72"/>
      <c r="G38" s="58"/>
      <c r="H38" s="16"/>
    </row>
    <row r="39" spans="1:8" ht="42.75">
      <c r="A39" s="12" t="s">
        <v>1266</v>
      </c>
      <c r="B39" s="13"/>
      <c r="C39" s="13"/>
      <c r="D39" s="49" t="s">
        <v>1442</v>
      </c>
      <c r="E39" s="46"/>
      <c r="F39" s="72"/>
      <c r="G39" s="58"/>
      <c r="H39" s="16"/>
    </row>
    <row r="40" spans="1:8" ht="42.75">
      <c r="A40" s="12" t="s">
        <v>1267</v>
      </c>
      <c r="B40" s="13"/>
      <c r="C40" s="13"/>
      <c r="D40" s="49" t="s">
        <v>1443</v>
      </c>
      <c r="E40" s="46"/>
      <c r="F40" s="72"/>
      <c r="G40" s="58"/>
      <c r="H40" s="16"/>
    </row>
    <row r="41" spans="1:8" ht="71.25">
      <c r="A41" s="12" t="s">
        <v>1268</v>
      </c>
      <c r="B41" s="13"/>
      <c r="C41" s="13"/>
      <c r="D41" s="49" t="s">
        <v>1633</v>
      </c>
      <c r="E41" s="46"/>
      <c r="F41" s="72"/>
      <c r="G41" s="58"/>
      <c r="H41" s="16"/>
    </row>
    <row r="42" spans="1:8" ht="28.5">
      <c r="A42" s="12" t="s">
        <v>1269</v>
      </c>
      <c r="B42" s="13"/>
      <c r="C42" s="13"/>
      <c r="D42" s="49" t="s">
        <v>1444</v>
      </c>
      <c r="E42" s="46"/>
      <c r="F42" s="72"/>
      <c r="G42" s="58"/>
      <c r="H42" s="16"/>
    </row>
    <row r="43" spans="1:8" ht="28.5">
      <c r="A43" s="12" t="s">
        <v>1270</v>
      </c>
      <c r="B43" s="13"/>
      <c r="C43" s="13"/>
      <c r="D43" s="49" t="s">
        <v>1445</v>
      </c>
      <c r="E43" s="46"/>
      <c r="F43" s="72"/>
      <c r="G43" s="58"/>
      <c r="H43" s="16"/>
    </row>
    <row r="44" spans="1:8" ht="28.5">
      <c r="A44" s="12" t="s">
        <v>1271</v>
      </c>
      <c r="B44" s="13"/>
      <c r="C44" s="13"/>
      <c r="D44" s="49" t="s">
        <v>1446</v>
      </c>
      <c r="E44" s="46"/>
      <c r="F44" s="72"/>
      <c r="G44" s="58"/>
      <c r="H44" s="16"/>
    </row>
    <row r="45" spans="1:8" ht="42.75">
      <c r="A45" s="12" t="s">
        <v>1272</v>
      </c>
      <c r="B45" s="13"/>
      <c r="C45" s="13"/>
      <c r="D45" s="49" t="s">
        <v>1447</v>
      </c>
      <c r="E45" s="46"/>
      <c r="F45" s="72"/>
      <c r="G45" s="58"/>
      <c r="H45" s="16"/>
    </row>
    <row r="46" spans="1:8" ht="42.75">
      <c r="A46" s="12" t="s">
        <v>1273</v>
      </c>
      <c r="B46" s="13"/>
      <c r="C46" s="13"/>
      <c r="D46" s="49" t="s">
        <v>1448</v>
      </c>
      <c r="E46" s="46"/>
      <c r="F46" s="72"/>
      <c r="G46" s="58"/>
      <c r="H46" s="16"/>
    </row>
    <row r="47" spans="1:8" ht="42.75">
      <c r="A47" s="12" t="s">
        <v>1274</v>
      </c>
      <c r="B47" s="13"/>
      <c r="C47" s="13"/>
      <c r="D47" s="49" t="s">
        <v>1449</v>
      </c>
      <c r="E47" s="46"/>
      <c r="F47" s="72"/>
      <c r="G47" s="58"/>
      <c r="H47" s="16"/>
    </row>
    <row r="48" spans="1:8" ht="42.75">
      <c r="A48" s="12" t="s">
        <v>1275</v>
      </c>
      <c r="B48" s="13"/>
      <c r="C48" s="13"/>
      <c r="D48" s="49" t="s">
        <v>1450</v>
      </c>
      <c r="E48" s="46"/>
      <c r="F48" s="72"/>
      <c r="G48" s="58"/>
      <c r="H48" s="16"/>
    </row>
    <row r="49" spans="1:8" ht="28.5">
      <c r="A49" s="12" t="s">
        <v>1276</v>
      </c>
      <c r="B49" s="13"/>
      <c r="C49" s="13"/>
      <c r="D49" s="49" t="s">
        <v>1451</v>
      </c>
      <c r="E49" s="46"/>
      <c r="F49" s="72"/>
      <c r="G49" s="58"/>
      <c r="H49" s="16"/>
    </row>
    <row r="50" spans="1:8" ht="28.5">
      <c r="A50" s="12" t="s">
        <v>1277</v>
      </c>
      <c r="B50" s="13"/>
      <c r="C50" s="13"/>
      <c r="D50" s="49" t="s">
        <v>1452</v>
      </c>
      <c r="E50" s="46"/>
      <c r="F50" s="72"/>
      <c r="G50" s="58"/>
      <c r="H50" s="16"/>
    </row>
    <row r="51" spans="1:8" ht="42.75">
      <c r="A51" s="12" t="s">
        <v>1278</v>
      </c>
      <c r="B51" s="13"/>
      <c r="C51" s="13"/>
      <c r="D51" s="49" t="s">
        <v>1453</v>
      </c>
      <c r="E51" s="46"/>
      <c r="F51" s="72"/>
      <c r="G51" s="58"/>
      <c r="H51" s="16"/>
    </row>
    <row r="52" spans="1:8" ht="42.75">
      <c r="A52" s="12" t="s">
        <v>1279</v>
      </c>
      <c r="B52" s="13"/>
      <c r="C52" s="13"/>
      <c r="D52" s="49" t="s">
        <v>1634</v>
      </c>
      <c r="E52" s="46"/>
      <c r="F52" s="72"/>
      <c r="G52" s="58"/>
      <c r="H52" s="16"/>
    </row>
    <row r="53" spans="1:8" ht="57">
      <c r="A53" s="12" t="s">
        <v>1280</v>
      </c>
      <c r="B53" s="13"/>
      <c r="C53" s="13"/>
      <c r="D53" s="49" t="s">
        <v>1635</v>
      </c>
      <c r="E53" s="46"/>
      <c r="F53" s="72"/>
      <c r="G53" s="58"/>
      <c r="H53" s="16"/>
    </row>
    <row r="54" spans="1:8" ht="28.5">
      <c r="A54" s="12" t="s">
        <v>1281</v>
      </c>
      <c r="B54" s="13"/>
      <c r="C54" s="13"/>
      <c r="D54" s="49" t="s">
        <v>1454</v>
      </c>
      <c r="E54" s="46"/>
      <c r="F54" s="72"/>
      <c r="G54" s="58"/>
      <c r="H54" s="16"/>
    </row>
    <row r="55" spans="1:8" ht="28.5">
      <c r="A55" s="12" t="s">
        <v>1282</v>
      </c>
      <c r="B55" s="13"/>
      <c r="C55" s="13"/>
      <c r="D55" s="49" t="s">
        <v>1455</v>
      </c>
      <c r="E55" s="46"/>
      <c r="F55" s="72"/>
      <c r="G55" s="58"/>
      <c r="H55" s="16"/>
    </row>
    <row r="56" spans="1:8" ht="28.5">
      <c r="A56" s="12" t="s">
        <v>1283</v>
      </c>
      <c r="B56" s="13"/>
      <c r="C56" s="13"/>
      <c r="D56" s="49" t="s">
        <v>1456</v>
      </c>
      <c r="E56" s="46"/>
      <c r="F56" s="72"/>
      <c r="G56" s="58"/>
      <c r="H56" s="16"/>
    </row>
    <row r="57" spans="1:8" ht="57">
      <c r="A57" s="12" t="s">
        <v>1284</v>
      </c>
      <c r="B57" s="13"/>
      <c r="C57" s="13"/>
      <c r="D57" s="49" t="s">
        <v>1636</v>
      </c>
      <c r="E57" s="46"/>
      <c r="F57" s="72"/>
      <c r="G57" s="58"/>
      <c r="H57" s="16"/>
    </row>
    <row r="58" spans="1:8" ht="28.5">
      <c r="A58" s="12" t="s">
        <v>1285</v>
      </c>
      <c r="B58" s="13"/>
      <c r="C58" s="13"/>
      <c r="D58" s="42" t="s">
        <v>1457</v>
      </c>
      <c r="E58" s="63"/>
      <c r="F58" s="71"/>
      <c r="G58" s="38"/>
      <c r="H58" s="16"/>
    </row>
    <row r="59" spans="1:8" ht="28.5">
      <c r="A59" s="12" t="s">
        <v>1286</v>
      </c>
      <c r="B59" s="13"/>
      <c r="C59" s="13"/>
      <c r="D59" s="49" t="s">
        <v>1458</v>
      </c>
      <c r="E59" s="46"/>
      <c r="F59" s="72"/>
      <c r="G59" s="58"/>
      <c r="H59" s="16"/>
    </row>
    <row r="60" spans="1:8" ht="57">
      <c r="A60" s="12" t="s">
        <v>1287</v>
      </c>
      <c r="B60" s="13"/>
      <c r="C60" s="13"/>
      <c r="D60" s="49" t="s">
        <v>1459</v>
      </c>
      <c r="E60" s="46"/>
      <c r="F60" s="72"/>
      <c r="G60" s="58"/>
      <c r="H60" s="16"/>
    </row>
    <row r="61" spans="1:8" ht="42.75">
      <c r="A61" s="12" t="s">
        <v>1288</v>
      </c>
      <c r="B61" s="13"/>
      <c r="C61" s="13"/>
      <c r="D61" s="49" t="s">
        <v>1460</v>
      </c>
      <c r="E61" s="46"/>
      <c r="F61" s="72"/>
      <c r="G61" s="58"/>
      <c r="H61" s="16"/>
    </row>
    <row r="62" spans="1:8" ht="28.5">
      <c r="A62" s="12" t="s">
        <v>1289</v>
      </c>
      <c r="B62" s="13"/>
      <c r="C62" s="13"/>
      <c r="D62" s="49" t="s">
        <v>1461</v>
      </c>
      <c r="E62" s="46"/>
      <c r="F62" s="72"/>
      <c r="G62" s="58"/>
      <c r="H62" s="16"/>
    </row>
    <row r="63" spans="1:8" ht="28.5">
      <c r="A63" s="12" t="s">
        <v>1290</v>
      </c>
      <c r="B63" s="13"/>
      <c r="C63" s="13"/>
      <c r="D63" s="49" t="s">
        <v>1462</v>
      </c>
      <c r="E63" s="46"/>
      <c r="F63" s="72"/>
      <c r="G63" s="58"/>
      <c r="H63" s="16"/>
    </row>
    <row r="64" spans="1:8" ht="28.5">
      <c r="A64" s="12" t="s">
        <v>1291</v>
      </c>
      <c r="B64" s="13"/>
      <c r="C64" s="13"/>
      <c r="D64" s="49" t="s">
        <v>1463</v>
      </c>
      <c r="E64" s="46"/>
      <c r="F64" s="72"/>
      <c r="G64" s="58"/>
      <c r="H64" s="16"/>
    </row>
    <row r="65" spans="1:8" ht="42.75">
      <c r="A65" s="12" t="s">
        <v>1292</v>
      </c>
      <c r="B65" s="13"/>
      <c r="C65" s="13"/>
      <c r="D65" s="42" t="s">
        <v>1464</v>
      </c>
      <c r="E65" s="63"/>
      <c r="F65" s="71"/>
      <c r="G65" s="38"/>
      <c r="H65" s="16"/>
    </row>
    <row r="66" spans="1:8" ht="42.75">
      <c r="A66" s="12" t="s">
        <v>1293</v>
      </c>
      <c r="B66" s="13"/>
      <c r="C66" s="13"/>
      <c r="D66" s="49" t="s">
        <v>1465</v>
      </c>
      <c r="E66" s="46"/>
      <c r="F66" s="72"/>
      <c r="G66" s="58"/>
      <c r="H66" s="16"/>
    </row>
    <row r="67" spans="1:8" ht="28.5">
      <c r="A67" s="12" t="s">
        <v>1294</v>
      </c>
      <c r="B67" s="13"/>
      <c r="C67" s="13"/>
      <c r="D67" s="49" t="s">
        <v>1466</v>
      </c>
      <c r="E67" s="46"/>
      <c r="F67" s="72"/>
      <c r="G67" s="58"/>
      <c r="H67" s="16"/>
    </row>
    <row r="68" spans="1:8" ht="42.75">
      <c r="A68" s="12" t="s">
        <v>1295</v>
      </c>
      <c r="B68" s="13"/>
      <c r="C68" s="13"/>
      <c r="D68" s="49" t="s">
        <v>1467</v>
      </c>
      <c r="E68" s="46"/>
      <c r="F68" s="72"/>
      <c r="G68" s="58"/>
      <c r="H68" s="16"/>
    </row>
    <row r="69" spans="1:8" ht="42.75">
      <c r="A69" s="12" t="s">
        <v>1296</v>
      </c>
      <c r="B69" s="13"/>
      <c r="C69" s="13"/>
      <c r="D69" s="49" t="s">
        <v>1468</v>
      </c>
      <c r="E69" s="46"/>
      <c r="F69" s="72"/>
      <c r="G69" s="58"/>
      <c r="H69" s="16"/>
    </row>
    <row r="70" spans="1:8" ht="28.5">
      <c r="A70" s="12" t="s">
        <v>1297</v>
      </c>
      <c r="B70" s="13"/>
      <c r="C70" s="13"/>
      <c r="D70" s="49" t="s">
        <v>1469</v>
      </c>
      <c r="E70" s="46"/>
      <c r="F70" s="72"/>
      <c r="G70" s="58"/>
      <c r="H70" s="16"/>
    </row>
    <row r="71" spans="1:8" ht="42.75">
      <c r="A71" s="12" t="s">
        <v>1298</v>
      </c>
      <c r="B71" s="13"/>
      <c r="C71" s="13"/>
      <c r="D71" s="49" t="s">
        <v>1470</v>
      </c>
      <c r="E71" s="46"/>
      <c r="F71" s="72"/>
      <c r="G71" s="58"/>
      <c r="H71" s="16"/>
    </row>
    <row r="72" spans="1:8" ht="28.5">
      <c r="A72" s="12" t="s">
        <v>1299</v>
      </c>
      <c r="B72" s="13"/>
      <c r="C72" s="13"/>
      <c r="D72" s="49" t="s">
        <v>1471</v>
      </c>
      <c r="E72" s="46"/>
      <c r="F72" s="72"/>
      <c r="G72" s="58"/>
      <c r="H72" s="16"/>
    </row>
    <row r="73" spans="1:8" ht="42.75">
      <c r="A73" s="12" t="s">
        <v>1300</v>
      </c>
      <c r="B73" s="13"/>
      <c r="C73" s="13"/>
      <c r="D73" s="49" t="s">
        <v>1472</v>
      </c>
      <c r="E73" s="46"/>
      <c r="F73" s="72"/>
      <c r="G73" s="58"/>
      <c r="H73" s="16"/>
    </row>
    <row r="74" spans="1:8" ht="42.75">
      <c r="A74" s="12" t="s">
        <v>1301</v>
      </c>
      <c r="B74" s="13"/>
      <c r="C74" s="13"/>
      <c r="D74" s="49" t="s">
        <v>1473</v>
      </c>
      <c r="E74" s="46"/>
      <c r="F74" s="72"/>
      <c r="G74" s="58"/>
      <c r="H74" s="16"/>
    </row>
    <row r="75" spans="1:8" ht="71.25">
      <c r="A75" s="12" t="s">
        <v>1302</v>
      </c>
      <c r="B75" s="13"/>
      <c r="C75" s="13"/>
      <c r="D75" s="49" t="s">
        <v>1474</v>
      </c>
      <c r="E75" s="46"/>
      <c r="F75" s="72"/>
      <c r="G75" s="58"/>
      <c r="H75" s="16"/>
    </row>
    <row r="76" spans="1:8" ht="28.5">
      <c r="A76" s="12" t="s">
        <v>1303</v>
      </c>
      <c r="B76" s="13"/>
      <c r="C76" s="13"/>
      <c r="D76" s="49" t="s">
        <v>1475</v>
      </c>
      <c r="E76" s="46"/>
      <c r="F76" s="72"/>
      <c r="G76" s="58"/>
      <c r="H76" s="16"/>
    </row>
    <row r="77" spans="1:8" ht="28.5">
      <c r="A77" s="12" t="s">
        <v>1304</v>
      </c>
      <c r="B77" s="13"/>
      <c r="C77" s="13"/>
      <c r="D77" s="49" t="s">
        <v>1476</v>
      </c>
      <c r="E77" s="46"/>
      <c r="F77" s="72"/>
      <c r="G77" s="58"/>
      <c r="H77" s="16"/>
    </row>
    <row r="78" spans="1:8" ht="42.75">
      <c r="A78" s="12" t="s">
        <v>1305</v>
      </c>
      <c r="B78" s="13"/>
      <c r="C78" s="13"/>
      <c r="D78" s="49" t="s">
        <v>1477</v>
      </c>
      <c r="E78" s="46"/>
      <c r="F78" s="72"/>
      <c r="G78" s="58"/>
      <c r="H78" s="16"/>
    </row>
    <row r="79" spans="1:8" ht="28.5">
      <c r="A79" s="12" t="s">
        <v>1306</v>
      </c>
      <c r="B79" s="13"/>
      <c r="C79" s="13"/>
      <c r="D79" s="49" t="s">
        <v>1478</v>
      </c>
      <c r="E79" s="46"/>
      <c r="F79" s="72"/>
      <c r="G79" s="58"/>
      <c r="H79" s="16"/>
    </row>
    <row r="80" spans="1:8" ht="42.75">
      <c r="A80" s="12" t="s">
        <v>1307</v>
      </c>
      <c r="B80" s="13"/>
      <c r="C80" s="13"/>
      <c r="D80" s="49" t="s">
        <v>1479</v>
      </c>
      <c r="E80" s="46"/>
      <c r="F80" s="72"/>
      <c r="G80" s="58"/>
      <c r="H80" s="16"/>
    </row>
    <row r="81" spans="1:8" ht="28.5">
      <c r="A81" s="12" t="s">
        <v>1308</v>
      </c>
      <c r="B81" s="13"/>
      <c r="C81" s="13"/>
      <c r="D81" s="49" t="s">
        <v>1480</v>
      </c>
      <c r="E81" s="46"/>
      <c r="F81" s="72"/>
      <c r="G81" s="58"/>
      <c r="H81" s="16"/>
    </row>
    <row r="82" spans="1:8" ht="57">
      <c r="A82" s="12" t="s">
        <v>1309</v>
      </c>
      <c r="B82" s="13"/>
      <c r="C82" s="13"/>
      <c r="D82" s="49" t="s">
        <v>1481</v>
      </c>
      <c r="E82" s="46"/>
      <c r="F82" s="72"/>
      <c r="G82" s="58"/>
      <c r="H82" s="16"/>
    </row>
    <row r="83" spans="1:8" ht="42.75">
      <c r="A83" s="12" t="s">
        <v>1310</v>
      </c>
      <c r="B83" s="13"/>
      <c r="C83" s="13"/>
      <c r="D83" s="49" t="s">
        <v>1482</v>
      </c>
      <c r="E83" s="46"/>
      <c r="F83" s="72"/>
      <c r="G83" s="58"/>
      <c r="H83" s="16"/>
    </row>
    <row r="84" spans="1:8" ht="28.5">
      <c r="A84" s="12" t="s">
        <v>1311</v>
      </c>
      <c r="B84" s="13"/>
      <c r="C84" s="13"/>
      <c r="D84" s="49" t="s">
        <v>1483</v>
      </c>
      <c r="E84" s="46"/>
      <c r="F84" s="72"/>
      <c r="G84" s="58"/>
      <c r="H84" s="16"/>
    </row>
    <row r="85" spans="1:8" ht="28.5">
      <c r="A85" s="12" t="s">
        <v>1312</v>
      </c>
      <c r="B85" s="13"/>
      <c r="C85" s="13"/>
      <c r="D85" s="49" t="s">
        <v>1484</v>
      </c>
      <c r="E85" s="46"/>
      <c r="F85" s="72"/>
      <c r="G85" s="58"/>
      <c r="H85" s="16"/>
    </row>
    <row r="86" spans="1:8" ht="42.75">
      <c r="A86" s="12" t="s">
        <v>1313</v>
      </c>
      <c r="B86" s="13"/>
      <c r="C86" s="13"/>
      <c r="D86" s="49" t="s">
        <v>1485</v>
      </c>
      <c r="E86" s="46"/>
      <c r="F86" s="72"/>
      <c r="G86" s="58"/>
      <c r="H86" s="16"/>
    </row>
    <row r="87" spans="1:8" ht="42.75">
      <c r="A87" s="12" t="s">
        <v>1314</v>
      </c>
      <c r="B87" s="13"/>
      <c r="C87" s="13"/>
      <c r="D87" s="49" t="s">
        <v>1486</v>
      </c>
      <c r="E87" s="46"/>
      <c r="F87" s="72"/>
      <c r="G87" s="58"/>
      <c r="H87" s="16"/>
    </row>
    <row r="88" spans="1:8" ht="42.75">
      <c r="A88" s="12" t="s">
        <v>1315</v>
      </c>
      <c r="B88" s="13"/>
      <c r="C88" s="13"/>
      <c r="D88" s="49" t="s">
        <v>1487</v>
      </c>
      <c r="E88" s="46"/>
      <c r="F88" s="72"/>
      <c r="G88" s="58"/>
      <c r="H88" s="16"/>
    </row>
    <row r="89" spans="1:8" ht="42.75">
      <c r="A89" s="12" t="s">
        <v>1316</v>
      </c>
      <c r="B89" s="13"/>
      <c r="C89" s="13"/>
      <c r="D89" s="49" t="s">
        <v>1488</v>
      </c>
      <c r="E89" s="46"/>
      <c r="F89" s="72"/>
      <c r="G89" s="58"/>
      <c r="H89" s="16"/>
    </row>
    <row r="90" spans="1:8" ht="28.5">
      <c r="A90" s="12" t="s">
        <v>1317</v>
      </c>
      <c r="B90" s="13"/>
      <c r="C90" s="13"/>
      <c r="D90" s="49" t="s">
        <v>1489</v>
      </c>
      <c r="E90" s="46"/>
      <c r="F90" s="72"/>
      <c r="G90" s="58"/>
      <c r="H90" s="16"/>
    </row>
    <row r="91" spans="1:8" ht="42.75">
      <c r="A91" s="12" t="s">
        <v>1318</v>
      </c>
      <c r="B91" s="13"/>
      <c r="C91" s="13"/>
      <c r="D91" s="49" t="s">
        <v>1490</v>
      </c>
      <c r="E91" s="46"/>
      <c r="F91" s="72"/>
      <c r="G91" s="58"/>
      <c r="H91" s="16"/>
    </row>
    <row r="92" spans="1:8" ht="42.75">
      <c r="A92" s="12" t="s">
        <v>1319</v>
      </c>
      <c r="B92" s="13"/>
      <c r="C92" s="13"/>
      <c r="D92" s="49" t="s">
        <v>1491</v>
      </c>
      <c r="E92" s="46"/>
      <c r="F92" s="72"/>
      <c r="G92" s="58"/>
      <c r="H92" s="16"/>
    </row>
    <row r="93" spans="1:8" ht="42.75">
      <c r="A93" s="12" t="s">
        <v>1320</v>
      </c>
      <c r="B93" s="13"/>
      <c r="C93" s="13"/>
      <c r="D93" s="49" t="s">
        <v>1492</v>
      </c>
      <c r="E93" s="46"/>
      <c r="F93" s="72"/>
      <c r="G93" s="58"/>
      <c r="H93" s="16"/>
    </row>
    <row r="94" spans="1:8" ht="42.75">
      <c r="A94" s="12" t="s">
        <v>1321</v>
      </c>
      <c r="B94" s="13"/>
      <c r="C94" s="13"/>
      <c r="D94" s="49" t="s">
        <v>1493</v>
      </c>
      <c r="E94" s="46"/>
      <c r="F94" s="72"/>
      <c r="G94" s="58"/>
      <c r="H94" s="16"/>
    </row>
    <row r="95" spans="1:8" ht="42.75">
      <c r="A95" s="12" t="s">
        <v>1322</v>
      </c>
      <c r="B95" s="13"/>
      <c r="C95" s="13"/>
      <c r="D95" s="49" t="s">
        <v>1494</v>
      </c>
      <c r="E95" s="46"/>
      <c r="F95" s="72"/>
      <c r="G95" s="58"/>
      <c r="H95" s="16"/>
    </row>
    <row r="96" spans="1:8" ht="42.75">
      <c r="A96" s="12" t="s">
        <v>1323</v>
      </c>
      <c r="B96" s="13"/>
      <c r="C96" s="13"/>
      <c r="D96" s="49" t="s">
        <v>1495</v>
      </c>
      <c r="E96" s="46"/>
      <c r="F96" s="72"/>
      <c r="G96" s="58"/>
      <c r="H96" s="16"/>
    </row>
    <row r="97" spans="1:8" ht="57">
      <c r="A97" s="12" t="s">
        <v>1324</v>
      </c>
      <c r="B97" s="13"/>
      <c r="C97" s="13"/>
      <c r="D97" s="49" t="s">
        <v>1496</v>
      </c>
      <c r="E97" s="46"/>
      <c r="F97" s="72"/>
      <c r="G97" s="58"/>
      <c r="H97" s="16"/>
    </row>
    <row r="98" spans="1:8" ht="71.25">
      <c r="A98" s="12" t="s">
        <v>1325</v>
      </c>
      <c r="B98" s="13"/>
      <c r="C98" s="13"/>
      <c r="D98" s="49" t="s">
        <v>1497</v>
      </c>
      <c r="E98" s="46"/>
      <c r="F98" s="72"/>
      <c r="G98" s="58"/>
      <c r="H98" s="16"/>
    </row>
    <row r="99" spans="1:8" ht="57">
      <c r="A99" s="12" t="s">
        <v>1326</v>
      </c>
      <c r="B99" s="13"/>
      <c r="C99" s="13"/>
      <c r="D99" s="49" t="s">
        <v>1498</v>
      </c>
      <c r="E99" s="46"/>
      <c r="F99" s="72"/>
      <c r="G99" s="58"/>
      <c r="H99" s="16"/>
    </row>
    <row r="100" spans="1:8" ht="28.5">
      <c r="A100" s="12" t="s">
        <v>1327</v>
      </c>
      <c r="B100" s="13"/>
      <c r="C100" s="13"/>
      <c r="D100" s="49" t="s">
        <v>1499</v>
      </c>
      <c r="E100" s="46"/>
      <c r="F100" s="72"/>
      <c r="G100" s="58"/>
      <c r="H100" s="16"/>
    </row>
    <row r="101" spans="1:8" ht="57">
      <c r="A101" s="12" t="s">
        <v>1328</v>
      </c>
      <c r="B101" s="13"/>
      <c r="C101" s="13"/>
      <c r="D101" s="49" t="s">
        <v>1500</v>
      </c>
      <c r="E101" s="46"/>
      <c r="F101" s="72"/>
      <c r="G101" s="58"/>
      <c r="H101" s="16"/>
    </row>
    <row r="102" spans="1:8" ht="42.75">
      <c r="A102" s="12" t="s">
        <v>1329</v>
      </c>
      <c r="B102" s="13"/>
      <c r="C102" s="13"/>
      <c r="D102" s="49" t="s">
        <v>1501</v>
      </c>
      <c r="E102" s="46"/>
      <c r="F102" s="72"/>
      <c r="G102" s="58"/>
      <c r="H102" s="16"/>
    </row>
    <row r="103" spans="1:8" ht="28.5">
      <c r="A103" s="12" t="s">
        <v>1330</v>
      </c>
      <c r="B103" s="13"/>
      <c r="C103" s="13"/>
      <c r="D103" s="49" t="s">
        <v>1502</v>
      </c>
      <c r="E103" s="46"/>
      <c r="F103" s="72"/>
      <c r="G103" s="58"/>
      <c r="H103" s="16"/>
    </row>
    <row r="104" spans="1:8" ht="28.5">
      <c r="A104" s="12" t="s">
        <v>1331</v>
      </c>
      <c r="B104" s="13"/>
      <c r="C104" s="13"/>
      <c r="D104" s="49" t="s">
        <v>1503</v>
      </c>
      <c r="E104" s="46"/>
      <c r="F104" s="72"/>
      <c r="G104" s="58"/>
      <c r="H104" s="16"/>
    </row>
    <row r="105" spans="1:8" ht="42.75">
      <c r="A105" s="12" t="s">
        <v>1332</v>
      </c>
      <c r="B105" s="13"/>
      <c r="C105" s="13"/>
      <c r="D105" s="49" t="s">
        <v>1504</v>
      </c>
      <c r="E105" s="46"/>
      <c r="F105" s="72"/>
      <c r="G105" s="58"/>
      <c r="H105" s="16"/>
    </row>
    <row r="106" spans="1:8" ht="57">
      <c r="A106" s="12" t="s">
        <v>1333</v>
      </c>
      <c r="B106" s="13"/>
      <c r="C106" s="13"/>
      <c r="D106" s="49" t="s">
        <v>1505</v>
      </c>
      <c r="E106" s="46"/>
      <c r="F106" s="72"/>
      <c r="G106" s="58"/>
      <c r="H106" s="16"/>
    </row>
    <row r="107" spans="1:8" ht="71.25">
      <c r="A107" s="12" t="s">
        <v>1334</v>
      </c>
      <c r="B107" s="13"/>
      <c r="C107" s="13"/>
      <c r="D107" s="42" t="s">
        <v>1506</v>
      </c>
      <c r="E107" s="63"/>
      <c r="F107" s="71"/>
      <c r="G107" s="38"/>
      <c r="H107" s="16"/>
    </row>
    <row r="108" spans="1:8" ht="28.5">
      <c r="A108" s="12" t="s">
        <v>1335</v>
      </c>
      <c r="B108" s="13"/>
      <c r="C108" s="13"/>
      <c r="D108" s="49" t="s">
        <v>1507</v>
      </c>
      <c r="E108" s="46"/>
      <c r="F108" s="72"/>
      <c r="G108" s="58"/>
      <c r="H108" s="16"/>
    </row>
    <row r="109" spans="1:8" ht="28.5">
      <c r="A109" s="12" t="s">
        <v>1336</v>
      </c>
      <c r="B109" s="13"/>
      <c r="C109" s="13"/>
      <c r="D109" s="49" t="s">
        <v>1508</v>
      </c>
      <c r="E109" s="46"/>
      <c r="F109" s="72"/>
      <c r="G109" s="58"/>
      <c r="H109" s="16"/>
    </row>
    <row r="110" spans="1:8" ht="28.5">
      <c r="A110" s="12" t="s">
        <v>1337</v>
      </c>
      <c r="B110" s="13"/>
      <c r="C110" s="13"/>
      <c r="D110" s="42" t="s">
        <v>1509</v>
      </c>
      <c r="E110" s="46"/>
      <c r="F110" s="72"/>
      <c r="G110" s="58"/>
      <c r="H110" s="16"/>
    </row>
    <row r="111" spans="1:8" ht="42.75">
      <c r="A111" s="12" t="s">
        <v>1338</v>
      </c>
      <c r="B111" s="13"/>
      <c r="C111" s="13"/>
      <c r="D111" s="42" t="s">
        <v>1510</v>
      </c>
      <c r="E111" s="46"/>
      <c r="F111" s="72"/>
      <c r="G111" s="58"/>
      <c r="H111" s="16"/>
    </row>
    <row r="112" spans="1:8" ht="28.5">
      <c r="A112" s="12" t="s">
        <v>1339</v>
      </c>
      <c r="B112" s="13"/>
      <c r="C112" s="13"/>
      <c r="D112" s="42" t="s">
        <v>1511</v>
      </c>
      <c r="E112" s="63"/>
      <c r="F112" s="71"/>
      <c r="G112" s="38"/>
      <c r="H112" s="16"/>
    </row>
    <row r="113" spans="1:8" ht="28.5">
      <c r="A113" s="12" t="s">
        <v>1340</v>
      </c>
      <c r="B113" s="13"/>
      <c r="C113" s="13"/>
      <c r="D113" s="49" t="s">
        <v>1512</v>
      </c>
      <c r="E113" s="46"/>
      <c r="F113" s="72"/>
      <c r="G113" s="58"/>
      <c r="H113" s="16"/>
    </row>
    <row r="114" spans="1:8" ht="28.5">
      <c r="A114" s="12" t="s">
        <v>1341</v>
      </c>
      <c r="B114" s="13"/>
      <c r="C114" s="13"/>
      <c r="D114" s="49" t="s">
        <v>1513</v>
      </c>
      <c r="E114" s="46"/>
      <c r="F114" s="72"/>
      <c r="G114" s="58"/>
      <c r="H114" s="16"/>
    </row>
    <row r="115" spans="1:8" ht="28.5">
      <c r="A115" s="12" t="s">
        <v>1342</v>
      </c>
      <c r="B115" s="13"/>
      <c r="C115" s="13"/>
      <c r="D115" s="49" t="s">
        <v>1514</v>
      </c>
      <c r="E115" s="46"/>
      <c r="F115" s="72"/>
      <c r="G115" s="58"/>
      <c r="H115" s="16"/>
    </row>
    <row r="116" spans="1:8" ht="28.5">
      <c r="A116" s="12" t="s">
        <v>1343</v>
      </c>
      <c r="B116" s="13"/>
      <c r="C116" s="13"/>
      <c r="D116" s="49" t="s">
        <v>1515</v>
      </c>
      <c r="E116" s="46"/>
      <c r="F116" s="72"/>
      <c r="G116" s="58"/>
      <c r="H116" s="16"/>
    </row>
    <row r="117" spans="1:8" ht="28.5">
      <c r="A117" s="12" t="s">
        <v>1344</v>
      </c>
      <c r="B117" s="13"/>
      <c r="C117" s="13"/>
      <c r="D117" s="49" t="s">
        <v>1516</v>
      </c>
      <c r="E117" s="46"/>
      <c r="F117" s="72"/>
      <c r="G117" s="58"/>
      <c r="H117" s="16"/>
    </row>
    <row r="118" spans="1:8" ht="28.5">
      <c r="A118" s="12" t="s">
        <v>1345</v>
      </c>
      <c r="B118" s="13"/>
      <c r="C118" s="13"/>
      <c r="D118" s="49" t="s">
        <v>1517</v>
      </c>
      <c r="E118" s="46"/>
      <c r="F118" s="72"/>
      <c r="G118" s="58"/>
      <c r="H118" s="16"/>
    </row>
    <row r="119" spans="1:8" ht="28.5">
      <c r="A119" s="12" t="s">
        <v>1346</v>
      </c>
      <c r="B119" s="13"/>
      <c r="C119" s="13"/>
      <c r="D119" s="49" t="s">
        <v>1518</v>
      </c>
      <c r="E119" s="46"/>
      <c r="F119" s="72"/>
      <c r="G119" s="58"/>
      <c r="H119" s="16"/>
    </row>
    <row r="120" spans="1:8" ht="28.5">
      <c r="A120" s="12" t="s">
        <v>1347</v>
      </c>
      <c r="B120" s="13"/>
      <c r="C120" s="13"/>
      <c r="D120" s="49" t="s">
        <v>1519</v>
      </c>
      <c r="E120" s="46"/>
      <c r="F120" s="72"/>
      <c r="G120" s="58"/>
      <c r="H120" s="16"/>
    </row>
    <row r="121" spans="1:8" ht="28.5">
      <c r="A121" s="12" t="s">
        <v>1348</v>
      </c>
      <c r="B121" s="13"/>
      <c r="C121" s="13"/>
      <c r="D121" s="49" t="s">
        <v>1520</v>
      </c>
      <c r="E121" s="46"/>
      <c r="F121" s="72"/>
      <c r="G121" s="58"/>
      <c r="H121" s="16"/>
    </row>
    <row r="122" spans="1:8" ht="28.5">
      <c r="A122" s="12" t="s">
        <v>1349</v>
      </c>
      <c r="B122" s="13"/>
      <c r="C122" s="13"/>
      <c r="D122" s="49" t="s">
        <v>1521</v>
      </c>
      <c r="E122" s="46"/>
      <c r="F122" s="72"/>
      <c r="G122" s="58"/>
      <c r="H122" s="16"/>
    </row>
    <row r="123" spans="1:8" ht="28.5">
      <c r="A123" s="12" t="s">
        <v>1350</v>
      </c>
      <c r="B123" s="13"/>
      <c r="C123" s="13"/>
      <c r="D123" s="49" t="s">
        <v>1522</v>
      </c>
      <c r="E123" s="46"/>
      <c r="F123" s="72"/>
      <c r="G123" s="58"/>
      <c r="H123" s="16"/>
    </row>
    <row r="124" spans="1:8" ht="28.5">
      <c r="A124" s="12" t="s">
        <v>1351</v>
      </c>
      <c r="B124" s="13"/>
      <c r="C124" s="13"/>
      <c r="D124" s="49" t="s">
        <v>1523</v>
      </c>
      <c r="E124" s="46"/>
      <c r="F124" s="72"/>
      <c r="G124" s="58"/>
      <c r="H124" s="16"/>
    </row>
    <row r="125" spans="1:8" ht="42.75">
      <c r="A125" s="12" t="s">
        <v>1352</v>
      </c>
      <c r="B125" s="13"/>
      <c r="C125" s="13"/>
      <c r="D125" s="49" t="s">
        <v>1524</v>
      </c>
      <c r="E125" s="46"/>
      <c r="F125" s="72"/>
      <c r="G125" s="58"/>
      <c r="H125" s="16"/>
    </row>
    <row r="126" spans="1:8" ht="28.5">
      <c r="A126" s="12" t="s">
        <v>1353</v>
      </c>
      <c r="B126" s="13"/>
      <c r="C126" s="13"/>
      <c r="D126" s="49" t="s">
        <v>1525</v>
      </c>
      <c r="E126" s="46"/>
      <c r="F126" s="72"/>
      <c r="G126" s="58"/>
      <c r="H126" s="16"/>
    </row>
    <row r="127" spans="1:8" ht="57">
      <c r="A127" s="12" t="s">
        <v>1354</v>
      </c>
      <c r="B127" s="13"/>
      <c r="C127" s="13"/>
      <c r="D127" s="49" t="s">
        <v>1526</v>
      </c>
      <c r="E127" s="46"/>
      <c r="F127" s="72"/>
      <c r="G127" s="58"/>
      <c r="H127" s="16"/>
    </row>
    <row r="128" spans="1:8" ht="28.5">
      <c r="A128" s="12" t="s">
        <v>1355</v>
      </c>
      <c r="B128" s="13"/>
      <c r="C128" s="13"/>
      <c r="D128" s="49" t="s">
        <v>1527</v>
      </c>
      <c r="E128" s="46"/>
      <c r="F128" s="72"/>
      <c r="G128" s="58"/>
      <c r="H128" s="16"/>
    </row>
    <row r="129" spans="1:8" ht="28.5">
      <c r="A129" s="12" t="s">
        <v>1356</v>
      </c>
      <c r="B129" s="13"/>
      <c r="C129" s="13"/>
      <c r="D129" s="49" t="s">
        <v>1528</v>
      </c>
      <c r="E129" s="46"/>
      <c r="F129" s="72"/>
      <c r="G129" s="58"/>
      <c r="H129" s="16"/>
    </row>
    <row r="130" spans="1:8" ht="28.5">
      <c r="A130" s="12" t="s">
        <v>1357</v>
      </c>
      <c r="B130" s="13"/>
      <c r="C130" s="13"/>
      <c r="D130" s="49" t="s">
        <v>1529</v>
      </c>
      <c r="E130" s="46"/>
      <c r="F130" s="72"/>
      <c r="G130" s="58"/>
      <c r="H130" s="16"/>
    </row>
    <row r="131" spans="1:8" ht="28.5">
      <c r="A131" s="12" t="s">
        <v>1358</v>
      </c>
      <c r="B131" s="13"/>
      <c r="C131" s="13"/>
      <c r="D131" s="49" t="s">
        <v>1530</v>
      </c>
      <c r="E131" s="46"/>
      <c r="F131" s="72"/>
      <c r="G131" s="58"/>
      <c r="H131" s="16"/>
    </row>
    <row r="132" spans="1:8" ht="28.5">
      <c r="A132" s="12" t="s">
        <v>1359</v>
      </c>
      <c r="B132" s="13"/>
      <c r="C132" s="13"/>
      <c r="D132" s="49" t="s">
        <v>1531</v>
      </c>
      <c r="E132" s="46"/>
      <c r="F132" s="72"/>
      <c r="G132" s="58"/>
      <c r="H132" s="16"/>
    </row>
    <row r="133" spans="1:8" ht="28.5">
      <c r="A133" s="12" t="s">
        <v>1360</v>
      </c>
      <c r="B133" s="13"/>
      <c r="C133" s="13"/>
      <c r="D133" s="49" t="s">
        <v>1532</v>
      </c>
      <c r="E133" s="46"/>
      <c r="F133" s="72"/>
      <c r="G133" s="58"/>
      <c r="H133" s="16"/>
    </row>
    <row r="134" spans="1:8" ht="28.5">
      <c r="A134" s="12" t="s">
        <v>1361</v>
      </c>
      <c r="B134" s="13"/>
      <c r="C134" s="13"/>
      <c r="D134" s="49" t="s">
        <v>1533</v>
      </c>
      <c r="E134" s="46"/>
      <c r="F134" s="72"/>
      <c r="G134" s="58"/>
      <c r="H134" s="16"/>
    </row>
    <row r="135" spans="1:8" ht="28.5">
      <c r="A135" s="12" t="s">
        <v>1362</v>
      </c>
      <c r="B135" s="13"/>
      <c r="C135" s="13"/>
      <c r="D135" s="49" t="s">
        <v>1534</v>
      </c>
      <c r="E135" s="46"/>
      <c r="F135" s="72"/>
      <c r="G135" s="58"/>
      <c r="H135" s="16"/>
    </row>
    <row r="136" spans="1:8" ht="28.5">
      <c r="A136" s="12" t="s">
        <v>1363</v>
      </c>
      <c r="B136" s="13"/>
      <c r="C136" s="13"/>
      <c r="D136" s="49" t="s">
        <v>1535</v>
      </c>
      <c r="E136" s="46"/>
      <c r="F136" s="72"/>
      <c r="G136" s="58"/>
      <c r="H136" s="16"/>
    </row>
    <row r="137" spans="1:8" ht="28.5">
      <c r="A137" s="12" t="s">
        <v>1364</v>
      </c>
      <c r="B137" s="13"/>
      <c r="C137" s="13"/>
      <c r="D137" s="49" t="s">
        <v>1536</v>
      </c>
      <c r="E137" s="46"/>
      <c r="F137" s="72"/>
      <c r="G137" s="58"/>
      <c r="H137" s="16"/>
    </row>
    <row r="138" spans="1:8" ht="28.5">
      <c r="A138" s="12" t="s">
        <v>1365</v>
      </c>
      <c r="B138" s="13"/>
      <c r="C138" s="13"/>
      <c r="D138" s="49" t="s">
        <v>1537</v>
      </c>
      <c r="E138" s="46"/>
      <c r="F138" s="72"/>
      <c r="G138" s="58"/>
      <c r="H138" s="16"/>
    </row>
    <row r="139" spans="1:8">
      <c r="A139" s="12" t="s">
        <v>1366</v>
      </c>
      <c r="B139" s="13"/>
      <c r="C139" s="13"/>
      <c r="D139" s="49" t="s">
        <v>1538</v>
      </c>
      <c r="E139" s="46"/>
      <c r="F139" s="72"/>
      <c r="G139" s="58"/>
      <c r="H139" s="16"/>
    </row>
    <row r="140" spans="1:8" ht="28.5">
      <c r="A140" s="12" t="s">
        <v>1367</v>
      </c>
      <c r="B140" s="13"/>
      <c r="C140" s="13"/>
      <c r="D140" s="49" t="s">
        <v>1539</v>
      </c>
      <c r="E140" s="46"/>
      <c r="F140" s="72"/>
      <c r="G140" s="58"/>
      <c r="H140" s="16"/>
    </row>
    <row r="141" spans="1:8" ht="28.5">
      <c r="A141" s="12" t="s">
        <v>1368</v>
      </c>
      <c r="B141" s="13"/>
      <c r="C141" s="13"/>
      <c r="D141" s="49" t="s">
        <v>1540</v>
      </c>
      <c r="E141" s="46"/>
      <c r="F141" s="72"/>
      <c r="G141" s="58"/>
      <c r="H141" s="16"/>
    </row>
    <row r="142" spans="1:8" ht="28.5">
      <c r="A142" s="12" t="s">
        <v>1369</v>
      </c>
      <c r="B142" s="13"/>
      <c r="C142" s="13"/>
      <c r="D142" s="49" t="s">
        <v>1541</v>
      </c>
      <c r="E142" s="46"/>
      <c r="F142" s="72"/>
      <c r="G142" s="58"/>
      <c r="H142" s="16"/>
    </row>
    <row r="143" spans="1:8" ht="28.5">
      <c r="A143" s="12" t="s">
        <v>1370</v>
      </c>
      <c r="B143" s="13"/>
      <c r="C143" s="13"/>
      <c r="D143" s="49" t="s">
        <v>1542</v>
      </c>
      <c r="E143" s="46"/>
      <c r="F143" s="72"/>
      <c r="G143" s="58"/>
      <c r="H143" s="16"/>
    </row>
    <row r="144" spans="1:8" ht="42.75">
      <c r="A144" s="12" t="s">
        <v>1371</v>
      </c>
      <c r="B144" s="13"/>
      <c r="C144" s="13"/>
      <c r="D144" s="49" t="s">
        <v>1543</v>
      </c>
      <c r="E144" s="46"/>
      <c r="F144" s="72"/>
      <c r="G144" s="58"/>
      <c r="H144" s="16"/>
    </row>
    <row r="145" spans="1:8" ht="28.5">
      <c r="A145" s="12" t="s">
        <v>1372</v>
      </c>
      <c r="B145" s="13"/>
      <c r="C145" s="13"/>
      <c r="D145" s="49" t="s">
        <v>1544</v>
      </c>
      <c r="E145" s="46"/>
      <c r="F145" s="72"/>
      <c r="G145" s="58"/>
      <c r="H145" s="16"/>
    </row>
    <row r="146" spans="1:8" ht="28.5">
      <c r="A146" s="12" t="s">
        <v>1373</v>
      </c>
      <c r="B146" s="13"/>
      <c r="C146" s="13"/>
      <c r="D146" s="49" t="s">
        <v>1545</v>
      </c>
      <c r="E146" s="46"/>
      <c r="F146" s="72"/>
      <c r="G146" s="58"/>
      <c r="H146" s="16"/>
    </row>
    <row r="147" spans="1:8" ht="28.5">
      <c r="A147" s="12" t="s">
        <v>1374</v>
      </c>
      <c r="B147" s="13"/>
      <c r="C147" s="13"/>
      <c r="D147" s="49" t="s">
        <v>1546</v>
      </c>
      <c r="E147" s="46"/>
      <c r="F147" s="72"/>
      <c r="G147" s="58"/>
      <c r="H147" s="16"/>
    </row>
    <row r="148" spans="1:8" ht="28.5">
      <c r="A148" s="12" t="s">
        <v>1375</v>
      </c>
      <c r="B148" s="13"/>
      <c r="C148" s="13"/>
      <c r="D148" s="49" t="s">
        <v>1547</v>
      </c>
      <c r="E148" s="46"/>
      <c r="F148" s="72"/>
      <c r="G148" s="58"/>
      <c r="H148" s="16"/>
    </row>
    <row r="149" spans="1:8" ht="28.5">
      <c r="A149" s="12" t="s">
        <v>1376</v>
      </c>
      <c r="B149" s="13"/>
      <c r="C149" s="13"/>
      <c r="D149" s="49" t="s">
        <v>1548</v>
      </c>
      <c r="E149" s="46"/>
      <c r="F149" s="72"/>
      <c r="G149" s="58"/>
      <c r="H149" s="16"/>
    </row>
    <row r="150" spans="1:8" ht="28.5">
      <c r="A150" s="12" t="s">
        <v>1377</v>
      </c>
      <c r="B150" s="13"/>
      <c r="C150" s="13"/>
      <c r="D150" s="49" t="s">
        <v>1549</v>
      </c>
      <c r="E150" s="46"/>
      <c r="F150" s="72"/>
      <c r="G150" s="58"/>
      <c r="H150" s="16"/>
    </row>
    <row r="151" spans="1:8" ht="28.5">
      <c r="A151" s="12" t="s">
        <v>1378</v>
      </c>
      <c r="B151" s="13"/>
      <c r="C151" s="13"/>
      <c r="D151" s="49" t="s">
        <v>1550</v>
      </c>
      <c r="E151" s="46"/>
      <c r="F151" s="72"/>
      <c r="G151" s="58"/>
      <c r="H151" s="16"/>
    </row>
    <row r="152" spans="1:8" ht="28.5">
      <c r="A152" s="12" t="s">
        <v>1379</v>
      </c>
      <c r="B152" s="13"/>
      <c r="C152" s="13"/>
      <c r="D152" s="49" t="s">
        <v>1551</v>
      </c>
      <c r="E152" s="46"/>
      <c r="F152" s="72"/>
      <c r="G152" s="58"/>
      <c r="H152" s="16"/>
    </row>
    <row r="153" spans="1:8" ht="28.5">
      <c r="A153" s="12" t="s">
        <v>1380</v>
      </c>
      <c r="B153" s="13"/>
      <c r="C153" s="13"/>
      <c r="D153" s="49" t="s">
        <v>1552</v>
      </c>
      <c r="E153" s="46"/>
      <c r="F153" s="72"/>
      <c r="G153" s="58"/>
      <c r="H153" s="16"/>
    </row>
    <row r="154" spans="1:8" ht="42.75">
      <c r="A154" s="12" t="s">
        <v>1381</v>
      </c>
      <c r="B154" s="13"/>
      <c r="C154" s="13"/>
      <c r="D154" s="49" t="s">
        <v>1553</v>
      </c>
      <c r="E154" s="46"/>
      <c r="F154" s="72"/>
      <c r="G154" s="58"/>
      <c r="H154" s="16"/>
    </row>
    <row r="155" spans="1:8" ht="28.5">
      <c r="A155" s="12" t="s">
        <v>1382</v>
      </c>
      <c r="B155" s="13"/>
      <c r="C155" s="13"/>
      <c r="D155" s="49" t="s">
        <v>1554</v>
      </c>
      <c r="E155" s="46"/>
      <c r="F155" s="72"/>
      <c r="G155" s="58"/>
      <c r="H155" s="16"/>
    </row>
    <row r="156" spans="1:8" ht="28.5">
      <c r="A156" s="12" t="s">
        <v>1383</v>
      </c>
      <c r="B156" s="13"/>
      <c r="C156" s="13"/>
      <c r="D156" s="49" t="s">
        <v>1555</v>
      </c>
      <c r="E156" s="46"/>
      <c r="F156" s="72"/>
      <c r="G156" s="58"/>
      <c r="H156" s="16"/>
    </row>
    <row r="157" spans="1:8">
      <c r="A157" s="12" t="s">
        <v>1384</v>
      </c>
      <c r="B157" s="13"/>
      <c r="C157" s="13"/>
      <c r="D157" s="49" t="s">
        <v>1556</v>
      </c>
      <c r="E157" s="46"/>
      <c r="F157" s="72"/>
      <c r="G157" s="58"/>
      <c r="H157" s="16"/>
    </row>
    <row r="158" spans="1:8" ht="28.5">
      <c r="A158" s="12" t="s">
        <v>1385</v>
      </c>
      <c r="B158" s="13"/>
      <c r="C158" s="13"/>
      <c r="D158" s="49" t="s">
        <v>1557</v>
      </c>
      <c r="E158" s="46"/>
      <c r="F158" s="72"/>
      <c r="G158" s="58"/>
      <c r="H158" s="16"/>
    </row>
    <row r="159" spans="1:8" ht="28.5">
      <c r="A159" s="12" t="s">
        <v>1386</v>
      </c>
      <c r="B159" s="13"/>
      <c r="C159" s="13"/>
      <c r="D159" s="49" t="s">
        <v>1558</v>
      </c>
      <c r="E159" s="46"/>
      <c r="F159" s="72"/>
      <c r="G159" s="58"/>
      <c r="H159" s="16"/>
    </row>
    <row r="160" spans="1:8" ht="42.75">
      <c r="A160" s="12" t="s">
        <v>1387</v>
      </c>
      <c r="B160" s="13"/>
      <c r="C160" s="13"/>
      <c r="D160" s="49" t="s">
        <v>1559</v>
      </c>
      <c r="E160" s="46"/>
      <c r="F160" s="72"/>
      <c r="G160" s="58"/>
      <c r="H160" s="16"/>
    </row>
    <row r="161" spans="1:8" ht="28.5">
      <c r="A161" s="12" t="s">
        <v>1388</v>
      </c>
      <c r="B161" s="13"/>
      <c r="C161" s="13"/>
      <c r="D161" s="49" t="s">
        <v>1560</v>
      </c>
      <c r="E161" s="46"/>
      <c r="F161" s="72"/>
      <c r="G161" s="58"/>
      <c r="H161" s="16"/>
    </row>
    <row r="162" spans="1:8" ht="28.5">
      <c r="A162" s="12" t="s">
        <v>1389</v>
      </c>
      <c r="B162" s="13"/>
      <c r="C162" s="13"/>
      <c r="D162" s="49" t="s">
        <v>1561</v>
      </c>
      <c r="E162" s="46"/>
      <c r="F162" s="72"/>
      <c r="G162" s="58"/>
      <c r="H162" s="16"/>
    </row>
    <row r="163" spans="1:8">
      <c r="A163" s="12" t="s">
        <v>1390</v>
      </c>
      <c r="B163" s="13"/>
      <c r="C163" s="13"/>
      <c r="D163" s="49" t="s">
        <v>1562</v>
      </c>
      <c r="E163" s="46"/>
      <c r="F163" s="72"/>
      <c r="G163" s="58"/>
      <c r="H163" s="16"/>
    </row>
    <row r="164" spans="1:8" ht="28.5">
      <c r="A164" s="12" t="s">
        <v>1391</v>
      </c>
      <c r="B164" s="13"/>
      <c r="C164" s="13"/>
      <c r="D164" s="49" t="s">
        <v>1563</v>
      </c>
      <c r="E164" s="46"/>
      <c r="F164" s="72"/>
      <c r="G164" s="58"/>
      <c r="H164" s="16"/>
    </row>
    <row r="165" spans="1:8" ht="28.5">
      <c r="A165" s="12" t="s">
        <v>1392</v>
      </c>
      <c r="B165" s="13"/>
      <c r="C165" s="13"/>
      <c r="D165" s="49" t="s">
        <v>1564</v>
      </c>
      <c r="E165" s="46"/>
      <c r="F165" s="72"/>
      <c r="G165" s="58"/>
      <c r="H165" s="16"/>
    </row>
    <row r="166" spans="1:8" ht="28.5">
      <c r="A166" s="12" t="s">
        <v>1393</v>
      </c>
      <c r="B166" s="13"/>
      <c r="C166" s="13"/>
      <c r="D166" s="49" t="s">
        <v>1565</v>
      </c>
      <c r="E166" s="46"/>
      <c r="F166" s="72"/>
      <c r="G166" s="58"/>
      <c r="H166" s="16"/>
    </row>
    <row r="167" spans="1:8">
      <c r="A167" s="12" t="s">
        <v>1394</v>
      </c>
      <c r="B167" s="13"/>
      <c r="C167" s="13"/>
      <c r="D167" s="49" t="s">
        <v>1566</v>
      </c>
      <c r="E167" s="46"/>
      <c r="F167" s="72"/>
      <c r="G167" s="58"/>
      <c r="H167" s="16"/>
    </row>
    <row r="168" spans="1:8" ht="28.5">
      <c r="A168" s="12" t="s">
        <v>1395</v>
      </c>
      <c r="B168" s="13"/>
      <c r="C168" s="13"/>
      <c r="D168" s="49" t="s">
        <v>1567</v>
      </c>
      <c r="E168" s="46"/>
      <c r="F168" s="72"/>
      <c r="G168" s="58"/>
      <c r="H168" s="16"/>
    </row>
    <row r="169" spans="1:8" ht="28.5">
      <c r="A169" s="12" t="s">
        <v>1396</v>
      </c>
      <c r="B169" s="13"/>
      <c r="C169" s="13"/>
      <c r="D169" s="49" t="s">
        <v>1568</v>
      </c>
      <c r="E169" s="46"/>
      <c r="F169" s="72"/>
      <c r="G169" s="58"/>
      <c r="H169" s="16"/>
    </row>
    <row r="170" spans="1:8" ht="28.5">
      <c r="A170" s="12" t="s">
        <v>1397</v>
      </c>
      <c r="B170" s="13"/>
      <c r="C170" s="13"/>
      <c r="D170" s="49" t="s">
        <v>1569</v>
      </c>
      <c r="E170" s="63"/>
      <c r="F170" s="71"/>
      <c r="G170" s="38"/>
      <c r="H170" s="16"/>
    </row>
    <row r="171" spans="1:8" ht="28.5">
      <c r="A171" s="12" t="s">
        <v>1398</v>
      </c>
      <c r="B171" s="13"/>
      <c r="C171" s="13"/>
      <c r="D171" s="49" t="s">
        <v>1570</v>
      </c>
      <c r="E171" s="46"/>
      <c r="F171" s="72"/>
      <c r="G171" s="58"/>
      <c r="H171" s="16"/>
    </row>
    <row r="172" spans="1:8" ht="28.5">
      <c r="A172" s="12" t="s">
        <v>1399</v>
      </c>
      <c r="B172" s="13"/>
      <c r="C172" s="13"/>
      <c r="D172" s="49" t="s">
        <v>1571</v>
      </c>
      <c r="E172" s="46"/>
      <c r="F172" s="72"/>
      <c r="G172" s="58"/>
      <c r="H172" s="16"/>
    </row>
    <row r="173" spans="1:8" ht="28.5">
      <c r="A173" s="12" t="s">
        <v>1400</v>
      </c>
      <c r="B173" s="13"/>
      <c r="C173" s="13"/>
      <c r="D173" s="49" t="s">
        <v>1572</v>
      </c>
      <c r="E173" s="46"/>
      <c r="F173" s="72"/>
      <c r="G173" s="58"/>
      <c r="H173" s="16"/>
    </row>
    <row r="174" spans="1:8" ht="28.5">
      <c r="A174" s="12" t="s">
        <v>1401</v>
      </c>
      <c r="B174" s="13"/>
      <c r="C174" s="13"/>
      <c r="D174" s="49" t="s">
        <v>1573</v>
      </c>
      <c r="E174" s="46"/>
      <c r="F174" s="72"/>
      <c r="G174" s="58"/>
      <c r="H174" s="16"/>
    </row>
    <row r="175" spans="1:8" ht="28.5">
      <c r="A175" s="12" t="s">
        <v>1402</v>
      </c>
      <c r="B175" s="13"/>
      <c r="C175" s="13"/>
      <c r="D175" s="49" t="s">
        <v>1574</v>
      </c>
      <c r="E175" s="46"/>
      <c r="F175" s="72"/>
      <c r="G175" s="58"/>
      <c r="H175" s="16"/>
    </row>
    <row r="176" spans="1:8" ht="28.5">
      <c r="A176" s="12" t="s">
        <v>1403</v>
      </c>
      <c r="B176" s="13"/>
      <c r="C176" s="13"/>
      <c r="D176" s="49" t="s">
        <v>1575</v>
      </c>
      <c r="E176" s="46"/>
      <c r="F176" s="72"/>
      <c r="G176" s="58"/>
      <c r="H176" s="16"/>
    </row>
    <row r="177" spans="1:8" ht="42.75">
      <c r="A177" s="12" t="s">
        <v>1404</v>
      </c>
      <c r="B177" s="13"/>
      <c r="C177" s="13"/>
      <c r="D177" s="49" t="s">
        <v>1576</v>
      </c>
      <c r="E177" s="46"/>
      <c r="F177" s="72"/>
      <c r="G177" s="58"/>
      <c r="H177" s="16"/>
    </row>
    <row r="178" spans="1:8" ht="42.75">
      <c r="A178" s="12" t="s">
        <v>1405</v>
      </c>
      <c r="B178" s="13"/>
      <c r="C178" s="13"/>
      <c r="D178" s="49" t="s">
        <v>1577</v>
      </c>
      <c r="E178" s="46"/>
      <c r="F178" s="72"/>
      <c r="G178" s="58"/>
      <c r="H178" s="16"/>
    </row>
    <row r="179" spans="1:8" ht="28.5">
      <c r="A179" s="12" t="s">
        <v>1406</v>
      </c>
      <c r="B179" s="13"/>
      <c r="C179" s="13"/>
      <c r="D179" s="49" t="s">
        <v>1578</v>
      </c>
      <c r="E179" s="46"/>
      <c r="F179" s="72"/>
      <c r="G179" s="58"/>
      <c r="H179" s="16"/>
    </row>
    <row r="180" spans="1:8" ht="28.5">
      <c r="A180" s="12" t="s">
        <v>1407</v>
      </c>
      <c r="B180" s="13"/>
      <c r="C180" s="13"/>
      <c r="D180" s="49" t="s">
        <v>1579</v>
      </c>
      <c r="E180" s="46"/>
      <c r="F180" s="72"/>
      <c r="G180" s="58"/>
      <c r="H180" s="16"/>
    </row>
    <row r="181" spans="1:8" ht="28.5">
      <c r="A181" s="12" t="s">
        <v>1408</v>
      </c>
      <c r="B181" s="13"/>
      <c r="C181" s="13"/>
      <c r="D181" s="49" t="s">
        <v>1580</v>
      </c>
      <c r="E181" s="46"/>
      <c r="F181" s="72"/>
      <c r="G181" s="58"/>
      <c r="H181" s="16"/>
    </row>
    <row r="182" spans="1:8" ht="28.5">
      <c r="A182" s="12" t="s">
        <v>1409</v>
      </c>
      <c r="B182" s="13"/>
      <c r="C182" s="13"/>
      <c r="D182" s="49" t="s">
        <v>1581</v>
      </c>
      <c r="E182" s="46"/>
      <c r="F182" s="72"/>
      <c r="G182" s="58"/>
      <c r="H182" s="16"/>
    </row>
    <row r="183" spans="1:8" ht="28.5">
      <c r="A183" s="12" t="s">
        <v>1410</v>
      </c>
      <c r="B183" s="13"/>
      <c r="C183" s="13"/>
      <c r="D183" s="49" t="s">
        <v>1582</v>
      </c>
      <c r="E183" s="46"/>
      <c r="F183" s="72"/>
      <c r="G183" s="58"/>
      <c r="H183" s="16"/>
    </row>
    <row r="184" spans="1:8" ht="42.75">
      <c r="A184" s="12" t="s">
        <v>1411</v>
      </c>
      <c r="B184" s="13"/>
      <c r="C184" s="13"/>
      <c r="D184" s="49" t="s">
        <v>1583</v>
      </c>
      <c r="E184" s="46"/>
      <c r="F184" s="72"/>
      <c r="G184" s="58"/>
      <c r="H184" s="16"/>
    </row>
    <row r="185" spans="1:8" ht="28.5">
      <c r="A185" s="12" t="s">
        <v>1412</v>
      </c>
      <c r="B185" s="13"/>
      <c r="C185" s="13"/>
      <c r="D185" s="49" t="s">
        <v>1584</v>
      </c>
      <c r="E185" s="46"/>
      <c r="F185" s="72"/>
      <c r="G185" s="58"/>
      <c r="H185" s="16"/>
    </row>
    <row r="186" spans="1:8" ht="42.75">
      <c r="A186" s="12" t="s">
        <v>1413</v>
      </c>
      <c r="B186" s="13"/>
      <c r="C186" s="13"/>
      <c r="D186" s="49" t="s">
        <v>1585</v>
      </c>
      <c r="E186" s="46"/>
      <c r="F186" s="72"/>
      <c r="G186" s="58"/>
      <c r="H186" s="16"/>
    </row>
    <row r="187" spans="1:8" ht="42.75">
      <c r="A187" s="12" t="s">
        <v>1414</v>
      </c>
      <c r="B187" s="13"/>
      <c r="C187" s="13"/>
      <c r="D187" s="49" t="s">
        <v>1586</v>
      </c>
      <c r="E187" s="46"/>
      <c r="F187" s="72"/>
      <c r="G187" s="58"/>
      <c r="H187" s="16"/>
    </row>
    <row r="188" spans="1:8">
      <c r="A188" s="12"/>
      <c r="B188" s="13"/>
      <c r="C188" s="13" t="s">
        <v>359</v>
      </c>
      <c r="D188" s="38"/>
      <c r="E188" s="38"/>
      <c r="F188" s="38"/>
      <c r="G188" s="38"/>
      <c r="H188" s="16"/>
    </row>
    <row r="189" spans="1:8">
      <c r="A189" s="43"/>
      <c r="B189" s="39"/>
      <c r="C189" s="39" t="s">
        <v>362</v>
      </c>
      <c r="D189" s="39"/>
      <c r="E189" s="39"/>
      <c r="F189" s="39"/>
      <c r="G189" s="39"/>
      <c r="H189" s="44" t="s">
        <v>363</v>
      </c>
    </row>
  </sheetData>
  <sheetProtection algorithmName="SHA-512" hashValue="wzg+ilEPUbV2eOgMb3H7lOTNb+trRGmx752alLetBiMkeGHxcwZPt1x6iPRpURVEYjSA3G0Ital/IALRtQtOtw==" saltValue="pxYNA2ce3Jp3H3pmngHRsg==" spinCount="100000" sheet="1" objects="1" scenarios="1"/>
  <mergeCells count="1">
    <mergeCell ref="D1:H1"/>
  </mergeCells>
  <hyperlinks>
    <hyperlink ref="D2" location="Navigator!B17" display="Back to Navigator"/>
  </hyperlink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9701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29701" r:id="rId4" name="IntroBtn"/>
      </mc:Fallback>
    </mc:AlternateContent>
    <mc:AlternateContent xmlns:mc="http://schemas.openxmlformats.org/markup-compatibility/2006">
      <mc:Choice Requires="x14">
        <control shapeId="29702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29702" r:id="rId6" name="IntroBt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D8" sqref="D8"/>
    </sheetView>
  </sheetViews>
  <sheetFormatPr defaultColWidth="9.140625" defaultRowHeight="15"/>
  <cols>
    <col min="1" max="1" width="9.140625" style="1"/>
    <col min="2" max="2" width="14.28515625" style="1" customWidth="1"/>
    <col min="3" max="3" width="22.42578125" style="1" customWidth="1"/>
    <col min="4" max="4" width="17.140625" style="1" customWidth="1"/>
    <col min="5" max="9" width="9.140625" style="1"/>
    <col min="10" max="10" width="0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4" width="0" style="1" hidden="1" customWidth="1"/>
    <col min="15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261</v>
      </c>
      <c r="K1" s="1" t="s">
        <v>262</v>
      </c>
      <c r="L1" s="1" t="s">
        <v>2</v>
      </c>
      <c r="M1" s="1">
        <v>1</v>
      </c>
    </row>
    <row r="2" spans="2:13">
      <c r="J2" s="1" t="s">
        <v>263</v>
      </c>
      <c r="K2" s="1" t="s">
        <v>264</v>
      </c>
      <c r="L2" s="1" t="s">
        <v>3</v>
      </c>
      <c r="M2" s="1">
        <v>1000</v>
      </c>
    </row>
    <row r="3" spans="2:13">
      <c r="J3" s="1" t="s">
        <v>265</v>
      </c>
      <c r="K3" s="1" t="s">
        <v>266</v>
      </c>
      <c r="L3" s="1" t="s">
        <v>4</v>
      </c>
      <c r="M3" s="1">
        <v>1000000</v>
      </c>
    </row>
    <row r="4" spans="2:13">
      <c r="J4" s="1" t="s">
        <v>267</v>
      </c>
      <c r="K4" s="1" t="s">
        <v>268</v>
      </c>
      <c r="L4" s="1" t="s">
        <v>5</v>
      </c>
      <c r="M4" s="1">
        <v>1000000000</v>
      </c>
    </row>
    <row r="5" spans="2:13">
      <c r="J5" s="1" t="s">
        <v>269</v>
      </c>
      <c r="K5" s="1" t="s">
        <v>270</v>
      </c>
    </row>
    <row r="6" spans="2:13">
      <c r="B6" s="7"/>
      <c r="C6" s="2" t="s">
        <v>12</v>
      </c>
      <c r="D6" s="4" t="str">
        <f>'Filing information'!E25</f>
        <v>Saudi Arabia, Riyals</v>
      </c>
      <c r="J6" s="1" t="s">
        <v>17</v>
      </c>
      <c r="K6" s="1" t="s">
        <v>18</v>
      </c>
    </row>
    <row r="7" spans="2:13">
      <c r="B7" s="7"/>
      <c r="C7" s="2" t="s">
        <v>13</v>
      </c>
      <c r="D7" s="4" t="str">
        <f>'Filing information'!E26</f>
        <v>Thousands</v>
      </c>
      <c r="J7" s="1" t="s">
        <v>19</v>
      </c>
      <c r="K7" s="1" t="s">
        <v>20</v>
      </c>
    </row>
    <row r="8" spans="2:13">
      <c r="B8" s="8" t="s">
        <v>14</v>
      </c>
      <c r="C8" s="2" t="s">
        <v>353</v>
      </c>
      <c r="D8" s="9" t="str">
        <f>'Filing information'!E19</f>
        <v>2018/01/01</v>
      </c>
      <c r="J8" s="1" t="s">
        <v>21</v>
      </c>
      <c r="K8" s="1" t="s">
        <v>22</v>
      </c>
    </row>
    <row r="9" spans="2:13">
      <c r="B9" s="8"/>
      <c r="C9" s="2" t="s">
        <v>354</v>
      </c>
      <c r="D9" s="9" t="str">
        <f>'Filing information'!E20</f>
        <v>2018/12/31</v>
      </c>
      <c r="J9" s="1" t="s">
        <v>23</v>
      </c>
      <c r="K9" s="1" t="s">
        <v>24</v>
      </c>
    </row>
    <row r="10" spans="2:13">
      <c r="B10" s="8" t="s">
        <v>15</v>
      </c>
      <c r="C10" s="2" t="s">
        <v>353</v>
      </c>
      <c r="D10" s="9" t="str">
        <f>'Filing information'!E21</f>
        <v>2017/01/01</v>
      </c>
      <c r="J10" s="1" t="s">
        <v>25</v>
      </c>
      <c r="K10" s="1" t="s">
        <v>26</v>
      </c>
    </row>
    <row r="11" spans="2:13">
      <c r="B11" s="8"/>
      <c r="C11" s="2" t="s">
        <v>354</v>
      </c>
      <c r="D11" s="9" t="str">
        <f>'Filing information'!E22</f>
        <v>2017/12/31</v>
      </c>
      <c r="J11" s="1" t="s">
        <v>27</v>
      </c>
      <c r="K11" s="1" t="s">
        <v>28</v>
      </c>
    </row>
    <row r="12" spans="2:13">
      <c r="B12" s="7"/>
      <c r="C12" s="3" t="s">
        <v>16</v>
      </c>
      <c r="D12" s="9" t="str">
        <f>'Filing information'!E13</f>
        <v>Etihad Etisalat Co.</v>
      </c>
      <c r="J12" s="1" t="s">
        <v>29</v>
      </c>
      <c r="K12" s="1" t="s">
        <v>30</v>
      </c>
    </row>
    <row r="13" spans="2:13">
      <c r="B13" s="7"/>
      <c r="C13" s="2" t="s">
        <v>157</v>
      </c>
      <c r="D13" s="4" t="s">
        <v>1613</v>
      </c>
      <c r="J13" s="1" t="s">
        <v>31</v>
      </c>
      <c r="K13" s="1" t="s">
        <v>32</v>
      </c>
    </row>
    <row r="14" spans="2:13">
      <c r="J14" s="1" t="s">
        <v>33</v>
      </c>
      <c r="K14" s="1" t="s">
        <v>34</v>
      </c>
    </row>
    <row r="15" spans="2:13">
      <c r="J15" s="1" t="s">
        <v>35</v>
      </c>
      <c r="K15" s="1" t="s">
        <v>36</v>
      </c>
    </row>
    <row r="16" spans="2:13">
      <c r="J16" s="1" t="s">
        <v>37</v>
      </c>
      <c r="K16" s="1" t="s">
        <v>38</v>
      </c>
    </row>
    <row r="17" spans="10:11">
      <c r="J17" s="1" t="s">
        <v>39</v>
      </c>
      <c r="K17" s="1" t="s">
        <v>40</v>
      </c>
    </row>
    <row r="18" spans="10:11">
      <c r="J18" s="1" t="s">
        <v>41</v>
      </c>
      <c r="K18" s="1" t="s">
        <v>42</v>
      </c>
    </row>
    <row r="19" spans="10:11">
      <c r="J19" s="1" t="s">
        <v>43</v>
      </c>
      <c r="K19" s="1" t="s">
        <v>44</v>
      </c>
    </row>
    <row r="20" spans="10:11">
      <c r="J20" s="1" t="s">
        <v>45</v>
      </c>
      <c r="K20" s="1" t="s">
        <v>46</v>
      </c>
    </row>
    <row r="21" spans="10:11">
      <c r="J21" s="1" t="s">
        <v>47</v>
      </c>
      <c r="K21" s="1" t="s">
        <v>48</v>
      </c>
    </row>
    <row r="22" spans="10:11">
      <c r="J22" s="1" t="s">
        <v>49</v>
      </c>
      <c r="K22" s="1" t="s">
        <v>50</v>
      </c>
    </row>
    <row r="23" spans="10:11">
      <c r="J23" s="1" t="s">
        <v>51</v>
      </c>
      <c r="K23" s="1" t="s">
        <v>52</v>
      </c>
    </row>
    <row r="24" spans="10:11">
      <c r="J24" s="1" t="s">
        <v>53</v>
      </c>
      <c r="K24" s="1" t="s">
        <v>54</v>
      </c>
    </row>
    <row r="25" spans="10:11">
      <c r="J25" s="1" t="s">
        <v>55</v>
      </c>
      <c r="K25" s="1" t="s">
        <v>56</v>
      </c>
    </row>
    <row r="26" spans="10:11">
      <c r="J26" s="1" t="s">
        <v>57</v>
      </c>
      <c r="K26" s="1" t="s">
        <v>58</v>
      </c>
    </row>
    <row r="27" spans="10:11">
      <c r="J27" s="1" t="s">
        <v>59</v>
      </c>
      <c r="K27" s="1" t="s">
        <v>60</v>
      </c>
    </row>
    <row r="28" spans="10:11">
      <c r="J28" s="1" t="s">
        <v>61</v>
      </c>
      <c r="K28" s="1" t="s">
        <v>62</v>
      </c>
    </row>
    <row r="29" spans="10:11">
      <c r="J29" s="1" t="s">
        <v>63</v>
      </c>
      <c r="K29" s="1" t="s">
        <v>64</v>
      </c>
    </row>
    <row r="30" spans="10:11">
      <c r="J30" s="1" t="s">
        <v>65</v>
      </c>
      <c r="K30" s="1" t="s">
        <v>66</v>
      </c>
    </row>
    <row r="31" spans="10:11">
      <c r="J31" s="1" t="s">
        <v>67</v>
      </c>
      <c r="K31" s="1" t="s">
        <v>68</v>
      </c>
    </row>
    <row r="32" spans="10:11">
      <c r="J32" s="1" t="s">
        <v>69</v>
      </c>
      <c r="K32" s="1" t="s">
        <v>70</v>
      </c>
    </row>
    <row r="33" spans="10:11">
      <c r="J33" s="1" t="s">
        <v>71</v>
      </c>
      <c r="K33" s="1" t="s">
        <v>72</v>
      </c>
    </row>
    <row r="34" spans="10:11">
      <c r="J34" s="1" t="s">
        <v>73</v>
      </c>
      <c r="K34" s="1" t="s">
        <v>74</v>
      </c>
    </row>
    <row r="35" spans="10:11">
      <c r="J35" s="1" t="s">
        <v>75</v>
      </c>
      <c r="K35" s="1" t="s">
        <v>76</v>
      </c>
    </row>
    <row r="36" spans="10:11">
      <c r="J36" s="1" t="s">
        <v>77</v>
      </c>
      <c r="K36" s="1" t="s">
        <v>78</v>
      </c>
    </row>
    <row r="37" spans="10:11">
      <c r="J37" s="1" t="s">
        <v>110</v>
      </c>
      <c r="K37" s="1" t="s">
        <v>111</v>
      </c>
    </row>
    <row r="38" spans="10:11">
      <c r="J38" s="1" t="s">
        <v>112</v>
      </c>
      <c r="K38" s="1" t="s">
        <v>113</v>
      </c>
    </row>
    <row r="39" spans="10:11">
      <c r="J39" s="1" t="s">
        <v>114</v>
      </c>
      <c r="K39" s="1" t="s">
        <v>115</v>
      </c>
    </row>
    <row r="40" spans="10:11">
      <c r="J40" s="1" t="s">
        <v>116</v>
      </c>
      <c r="K40" s="1" t="s">
        <v>117</v>
      </c>
    </row>
    <row r="41" spans="10:11">
      <c r="J41" s="1" t="s">
        <v>118</v>
      </c>
      <c r="K41" s="1" t="s">
        <v>119</v>
      </c>
    </row>
    <row r="42" spans="10:11">
      <c r="J42" s="1" t="s">
        <v>120</v>
      </c>
      <c r="K42" s="1" t="s">
        <v>121</v>
      </c>
    </row>
    <row r="43" spans="10:11">
      <c r="J43" s="1" t="s">
        <v>122</v>
      </c>
      <c r="K43" s="1" t="s">
        <v>123</v>
      </c>
    </row>
    <row r="44" spans="10:11">
      <c r="J44" s="1" t="s">
        <v>124</v>
      </c>
      <c r="K44" s="1" t="s">
        <v>125</v>
      </c>
    </row>
    <row r="45" spans="10:11">
      <c r="J45" s="1" t="s">
        <v>126</v>
      </c>
      <c r="K45" s="1" t="s">
        <v>127</v>
      </c>
    </row>
    <row r="46" spans="10:11">
      <c r="J46" s="1" t="s">
        <v>128</v>
      </c>
      <c r="K46" s="1" t="s">
        <v>129</v>
      </c>
    </row>
    <row r="47" spans="10:11">
      <c r="J47" s="1" t="s">
        <v>130</v>
      </c>
      <c r="K47" s="1" t="s">
        <v>131</v>
      </c>
    </row>
    <row r="48" spans="10:11">
      <c r="J48" s="1" t="s">
        <v>132</v>
      </c>
      <c r="K48" s="1" t="s">
        <v>133</v>
      </c>
    </row>
    <row r="49" spans="10:11">
      <c r="J49" s="1" t="s">
        <v>134</v>
      </c>
      <c r="K49" s="1" t="s">
        <v>135</v>
      </c>
    </row>
    <row r="50" spans="10:11">
      <c r="J50" s="1" t="s">
        <v>136</v>
      </c>
      <c r="K50" s="1" t="s">
        <v>137</v>
      </c>
    </row>
    <row r="51" spans="10:11">
      <c r="J51" s="1" t="s">
        <v>138</v>
      </c>
      <c r="K51" s="1" t="s">
        <v>139</v>
      </c>
    </row>
    <row r="52" spans="10:11">
      <c r="J52" s="1" t="s">
        <v>140</v>
      </c>
      <c r="K52" s="1" t="s">
        <v>141</v>
      </c>
    </row>
    <row r="53" spans="10:11">
      <c r="J53" s="1" t="s">
        <v>142</v>
      </c>
      <c r="K53" s="1" t="s">
        <v>143</v>
      </c>
    </row>
    <row r="54" spans="10:11">
      <c r="J54" s="1" t="s">
        <v>144</v>
      </c>
      <c r="K54" s="1" t="s">
        <v>145</v>
      </c>
    </row>
    <row r="55" spans="10:11">
      <c r="J55" s="1" t="s">
        <v>146</v>
      </c>
      <c r="K55" s="1" t="s">
        <v>147</v>
      </c>
    </row>
    <row r="56" spans="10:11">
      <c r="J56" s="1" t="s">
        <v>148</v>
      </c>
      <c r="K56" s="1" t="s">
        <v>149</v>
      </c>
    </row>
    <row r="57" spans="10:11">
      <c r="J57" s="1" t="s">
        <v>150</v>
      </c>
      <c r="K57" s="1" t="s">
        <v>151</v>
      </c>
    </row>
    <row r="58" spans="10:11">
      <c r="J58" s="1" t="s">
        <v>152</v>
      </c>
      <c r="K58" s="1" t="s">
        <v>153</v>
      </c>
    </row>
    <row r="59" spans="10:11">
      <c r="J59" s="1" t="s">
        <v>154</v>
      </c>
      <c r="K59" s="1" t="s">
        <v>155</v>
      </c>
    </row>
    <row r="60" spans="10:11">
      <c r="J60" s="1" t="s">
        <v>156</v>
      </c>
      <c r="K60" s="1" t="s">
        <v>6</v>
      </c>
    </row>
    <row r="61" spans="10:11">
      <c r="J61" s="1" t="s">
        <v>7</v>
      </c>
      <c r="K61" s="1" t="s">
        <v>8</v>
      </c>
    </row>
    <row r="62" spans="10:11">
      <c r="J62" s="1" t="s">
        <v>9</v>
      </c>
      <c r="K62" s="1" t="s">
        <v>10</v>
      </c>
    </row>
    <row r="63" spans="10:11">
      <c r="J63" s="1" t="s">
        <v>11</v>
      </c>
      <c r="K63" s="1" t="s">
        <v>99</v>
      </c>
    </row>
    <row r="64" spans="10:11">
      <c r="J64" s="1" t="s">
        <v>100</v>
      </c>
      <c r="K64" s="1" t="s">
        <v>101</v>
      </c>
    </row>
    <row r="65" spans="10:11">
      <c r="J65" s="1" t="s">
        <v>102</v>
      </c>
      <c r="K65" s="1" t="s">
        <v>103</v>
      </c>
    </row>
    <row r="66" spans="10:11">
      <c r="J66" s="1" t="s">
        <v>104</v>
      </c>
      <c r="K66" s="1" t="s">
        <v>105</v>
      </c>
    </row>
    <row r="67" spans="10:11">
      <c r="J67" s="1" t="s">
        <v>106</v>
      </c>
      <c r="K67" s="1" t="s">
        <v>107</v>
      </c>
    </row>
    <row r="68" spans="10:11">
      <c r="J68" s="1" t="s">
        <v>108</v>
      </c>
      <c r="K68" s="1" t="s">
        <v>109</v>
      </c>
    </row>
    <row r="69" spans="10:11">
      <c r="J69" s="1" t="s">
        <v>79</v>
      </c>
      <c r="K69" s="1" t="s">
        <v>80</v>
      </c>
    </row>
    <row r="70" spans="10:11">
      <c r="J70" s="1" t="s">
        <v>81</v>
      </c>
      <c r="K70" s="1" t="s">
        <v>82</v>
      </c>
    </row>
    <row r="71" spans="10:11">
      <c r="J71" s="1" t="s">
        <v>83</v>
      </c>
      <c r="K71" s="1" t="s">
        <v>84</v>
      </c>
    </row>
    <row r="72" spans="10:11">
      <c r="J72" s="1" t="s">
        <v>85</v>
      </c>
      <c r="K72" s="1" t="s">
        <v>86</v>
      </c>
    </row>
    <row r="73" spans="10:11">
      <c r="J73" s="1" t="s">
        <v>87</v>
      </c>
      <c r="K73" s="1" t="s">
        <v>271</v>
      </c>
    </row>
    <row r="74" spans="10:11">
      <c r="J74" s="1" t="s">
        <v>272</v>
      </c>
      <c r="K74" s="1" t="s">
        <v>273</v>
      </c>
    </row>
    <row r="75" spans="10:11">
      <c r="J75" s="1" t="s">
        <v>274</v>
      </c>
      <c r="K75" s="1" t="s">
        <v>275</v>
      </c>
    </row>
    <row r="76" spans="10:11">
      <c r="J76" s="1" t="s">
        <v>276</v>
      </c>
      <c r="K76" s="1" t="s">
        <v>277</v>
      </c>
    </row>
    <row r="77" spans="10:11">
      <c r="J77" s="1" t="s">
        <v>278</v>
      </c>
      <c r="K77" s="1" t="s">
        <v>279</v>
      </c>
    </row>
    <row r="78" spans="10:11">
      <c r="J78" s="1" t="s">
        <v>280</v>
      </c>
      <c r="K78" s="1" t="s">
        <v>281</v>
      </c>
    </row>
    <row r="79" spans="10:11">
      <c r="J79" s="1" t="s">
        <v>282</v>
      </c>
      <c r="K79" s="1" t="s">
        <v>283</v>
      </c>
    </row>
    <row r="80" spans="10:11">
      <c r="J80" s="1" t="s">
        <v>284</v>
      </c>
      <c r="K80" s="1" t="s">
        <v>285</v>
      </c>
    </row>
    <row r="81" spans="10:11">
      <c r="J81" s="1" t="s">
        <v>286</v>
      </c>
      <c r="K81" s="1" t="s">
        <v>287</v>
      </c>
    </row>
    <row r="82" spans="10:11">
      <c r="J82" s="1" t="s">
        <v>288</v>
      </c>
      <c r="K82" s="1" t="s">
        <v>339</v>
      </c>
    </row>
    <row r="83" spans="10:11">
      <c r="J83" s="1" t="s">
        <v>340</v>
      </c>
      <c r="K83" s="1" t="s">
        <v>341</v>
      </c>
    </row>
    <row r="84" spans="10:11">
      <c r="J84" s="1" t="s">
        <v>342</v>
      </c>
      <c r="K84" s="1" t="s">
        <v>343</v>
      </c>
    </row>
    <row r="85" spans="10:11">
      <c r="J85" s="1" t="s">
        <v>344</v>
      </c>
      <c r="K85" s="1" t="s">
        <v>345</v>
      </c>
    </row>
    <row r="86" spans="10:11">
      <c r="J86" s="1" t="s">
        <v>346</v>
      </c>
      <c r="K86" s="1" t="s">
        <v>347</v>
      </c>
    </row>
    <row r="87" spans="10:11">
      <c r="J87" s="1" t="s">
        <v>348</v>
      </c>
      <c r="K87" s="1" t="s">
        <v>349</v>
      </c>
    </row>
    <row r="88" spans="10:11">
      <c r="J88" s="1" t="s">
        <v>350</v>
      </c>
      <c r="K88" s="1" t="s">
        <v>351</v>
      </c>
    </row>
    <row r="89" spans="10:11">
      <c r="J89" s="1" t="s">
        <v>352</v>
      </c>
      <c r="K89" s="1" t="s">
        <v>88</v>
      </c>
    </row>
    <row r="90" spans="10:11">
      <c r="J90" s="1" t="s">
        <v>89</v>
      </c>
      <c r="K90" s="1" t="s">
        <v>90</v>
      </c>
    </row>
    <row r="91" spans="10:11">
      <c r="J91" s="1" t="s">
        <v>91</v>
      </c>
      <c r="K91" s="1" t="s">
        <v>92</v>
      </c>
    </row>
    <row r="92" spans="10:11">
      <c r="J92" s="1" t="s">
        <v>93</v>
      </c>
      <c r="K92" s="1" t="s">
        <v>94</v>
      </c>
    </row>
    <row r="93" spans="10:11">
      <c r="J93" s="1" t="s">
        <v>95</v>
      </c>
      <c r="K93" s="1" t="s">
        <v>96</v>
      </c>
    </row>
    <row r="94" spans="10:11">
      <c r="J94" s="1" t="s">
        <v>97</v>
      </c>
      <c r="K94" s="1" t="s">
        <v>98</v>
      </c>
    </row>
    <row r="95" spans="10:11">
      <c r="J95" s="1" t="s">
        <v>289</v>
      </c>
      <c r="K95" s="1" t="s">
        <v>290</v>
      </c>
    </row>
    <row r="96" spans="10:11">
      <c r="J96" s="1" t="s">
        <v>291</v>
      </c>
      <c r="K96" s="1" t="s">
        <v>292</v>
      </c>
    </row>
    <row r="97" spans="10:11">
      <c r="J97" s="1" t="s">
        <v>293</v>
      </c>
      <c r="K97" s="1" t="s">
        <v>294</v>
      </c>
    </row>
    <row r="98" spans="10:11">
      <c r="J98" s="1" t="s">
        <v>295</v>
      </c>
      <c r="K98" s="1" t="s">
        <v>296</v>
      </c>
    </row>
    <row r="99" spans="10:11">
      <c r="J99" s="1" t="s">
        <v>297</v>
      </c>
      <c r="K99" s="1" t="s">
        <v>298</v>
      </c>
    </row>
    <row r="100" spans="10:11">
      <c r="J100" s="1" t="s">
        <v>299</v>
      </c>
      <c r="K100" s="1" t="s">
        <v>300</v>
      </c>
    </row>
    <row r="101" spans="10:11">
      <c r="J101" s="1" t="s">
        <v>301</v>
      </c>
      <c r="K101" s="1" t="s">
        <v>302</v>
      </c>
    </row>
    <row r="102" spans="10:11">
      <c r="J102" s="1" t="s">
        <v>303</v>
      </c>
      <c r="K102" s="1" t="s">
        <v>304</v>
      </c>
    </row>
    <row r="103" spans="10:11">
      <c r="J103" s="1" t="s">
        <v>305</v>
      </c>
      <c r="K103" s="1" t="s">
        <v>306</v>
      </c>
    </row>
    <row r="104" spans="10:11">
      <c r="J104" s="1" t="s">
        <v>307</v>
      </c>
      <c r="K104" s="1" t="s">
        <v>308</v>
      </c>
    </row>
    <row r="105" spans="10:11">
      <c r="J105" s="1" t="s">
        <v>309</v>
      </c>
      <c r="K105" s="1" t="s">
        <v>310</v>
      </c>
    </row>
    <row r="106" spans="10:11">
      <c r="J106" s="1" t="s">
        <v>311</v>
      </c>
      <c r="K106" s="1" t="s">
        <v>312</v>
      </c>
    </row>
    <row r="107" spans="10:11">
      <c r="J107" s="1" t="s">
        <v>313</v>
      </c>
      <c r="K107" s="1" t="s">
        <v>314</v>
      </c>
    </row>
    <row r="108" spans="10:11">
      <c r="J108" s="1" t="s">
        <v>315</v>
      </c>
      <c r="K108" s="1" t="s">
        <v>316</v>
      </c>
    </row>
    <row r="109" spans="10:11">
      <c r="J109" s="1" t="s">
        <v>317</v>
      </c>
      <c r="K109" s="1" t="s">
        <v>318</v>
      </c>
    </row>
    <row r="110" spans="10:11">
      <c r="J110" s="1" t="s">
        <v>319</v>
      </c>
      <c r="K110" s="1" t="s">
        <v>320</v>
      </c>
    </row>
    <row r="111" spans="10:11">
      <c r="J111" s="1" t="s">
        <v>321</v>
      </c>
      <c r="K111" s="1" t="s">
        <v>322</v>
      </c>
    </row>
    <row r="112" spans="10:11">
      <c r="J112" s="1" t="s">
        <v>323</v>
      </c>
      <c r="K112" s="1" t="s">
        <v>324</v>
      </c>
    </row>
    <row r="113" spans="10:11">
      <c r="J113" s="1" t="s">
        <v>325</v>
      </c>
      <c r="K113" s="1" t="s">
        <v>326</v>
      </c>
    </row>
    <row r="114" spans="10:11">
      <c r="J114" s="1" t="s">
        <v>327</v>
      </c>
      <c r="K114" s="1" t="s">
        <v>328</v>
      </c>
    </row>
    <row r="115" spans="10:11">
      <c r="J115" s="1" t="s">
        <v>329</v>
      </c>
      <c r="K115" s="1" t="s">
        <v>330</v>
      </c>
    </row>
    <row r="116" spans="10:11">
      <c r="J116" s="1" t="s">
        <v>331</v>
      </c>
      <c r="K116" s="1" t="s">
        <v>332</v>
      </c>
    </row>
    <row r="117" spans="10:11">
      <c r="J117" s="1" t="s">
        <v>333</v>
      </c>
      <c r="K117" s="1" t="s">
        <v>334</v>
      </c>
    </row>
    <row r="118" spans="10:11">
      <c r="J118" s="1" t="s">
        <v>335</v>
      </c>
      <c r="K118" s="1" t="s">
        <v>336</v>
      </c>
    </row>
    <row r="119" spans="10:11">
      <c r="J119" s="1" t="s">
        <v>173</v>
      </c>
      <c r="K119" s="1" t="s">
        <v>174</v>
      </c>
    </row>
    <row r="120" spans="10:11">
      <c r="J120" s="1" t="s">
        <v>175</v>
      </c>
      <c r="K120" s="1" t="s">
        <v>176</v>
      </c>
    </row>
    <row r="121" spans="10:11">
      <c r="J121" s="1" t="s">
        <v>177</v>
      </c>
      <c r="K121" s="1" t="s">
        <v>178</v>
      </c>
    </row>
    <row r="122" spans="10:11">
      <c r="J122" s="1" t="s">
        <v>179</v>
      </c>
      <c r="K122" s="1" t="s">
        <v>180</v>
      </c>
    </row>
    <row r="123" spans="10:11">
      <c r="J123" s="1" t="s">
        <v>181</v>
      </c>
      <c r="K123" s="1" t="s">
        <v>182</v>
      </c>
    </row>
    <row r="124" spans="10:11">
      <c r="J124" s="1" t="s">
        <v>183</v>
      </c>
      <c r="K124" s="1" t="s">
        <v>184</v>
      </c>
    </row>
    <row r="125" spans="10:11">
      <c r="J125" s="1" t="s">
        <v>185</v>
      </c>
      <c r="K125" s="1" t="s">
        <v>186</v>
      </c>
    </row>
    <row r="126" spans="10:11">
      <c r="J126" s="1" t="s">
        <v>187</v>
      </c>
      <c r="K126" s="1" t="s">
        <v>188</v>
      </c>
    </row>
    <row r="127" spans="10:11">
      <c r="J127" s="1" t="s">
        <v>189</v>
      </c>
      <c r="K127" s="1" t="s">
        <v>190</v>
      </c>
    </row>
    <row r="128" spans="10:11">
      <c r="J128" s="1" t="s">
        <v>191</v>
      </c>
      <c r="K128" s="1" t="s">
        <v>192</v>
      </c>
    </row>
    <row r="129" spans="10:11">
      <c r="J129" s="1" t="s">
        <v>193</v>
      </c>
      <c r="K129" s="1" t="s">
        <v>194</v>
      </c>
    </row>
    <row r="130" spans="10:11">
      <c r="J130" s="1" t="s">
        <v>195</v>
      </c>
      <c r="K130" s="1" t="s">
        <v>196</v>
      </c>
    </row>
    <row r="131" spans="10:11">
      <c r="J131" s="1" t="s">
        <v>197</v>
      </c>
      <c r="K131" s="1" t="s">
        <v>198</v>
      </c>
    </row>
    <row r="132" spans="10:11">
      <c r="J132" s="1" t="s">
        <v>199</v>
      </c>
      <c r="K132" s="1" t="s">
        <v>200</v>
      </c>
    </row>
    <row r="133" spans="10:11">
      <c r="J133" s="1" t="s">
        <v>201</v>
      </c>
      <c r="K133" s="1" t="s">
        <v>202</v>
      </c>
    </row>
    <row r="134" spans="10:11">
      <c r="J134" s="1" t="s">
        <v>203</v>
      </c>
      <c r="K134" s="1" t="s">
        <v>204</v>
      </c>
    </row>
    <row r="135" spans="10:11">
      <c r="J135" s="1" t="s">
        <v>205</v>
      </c>
      <c r="K135" s="1" t="s">
        <v>206</v>
      </c>
    </row>
    <row r="136" spans="10:11">
      <c r="J136" s="1" t="s">
        <v>207</v>
      </c>
      <c r="K136" s="1" t="s">
        <v>208</v>
      </c>
    </row>
    <row r="137" spans="10:11">
      <c r="J137" s="1" t="s">
        <v>209</v>
      </c>
      <c r="K137" s="1" t="s">
        <v>210</v>
      </c>
    </row>
    <row r="138" spans="10:11">
      <c r="J138" s="1" t="s">
        <v>211</v>
      </c>
      <c r="K138" s="1" t="s">
        <v>212</v>
      </c>
    </row>
    <row r="139" spans="10:11">
      <c r="J139" s="1" t="s">
        <v>213</v>
      </c>
      <c r="K139" s="1" t="s">
        <v>214</v>
      </c>
    </row>
    <row r="140" spans="10:11">
      <c r="J140" s="1" t="s">
        <v>215</v>
      </c>
      <c r="K140" s="1" t="s">
        <v>216</v>
      </c>
    </row>
    <row r="141" spans="10:11">
      <c r="J141" s="1" t="s">
        <v>217</v>
      </c>
      <c r="K141" s="1" t="s">
        <v>218</v>
      </c>
    </row>
    <row r="142" spans="10:11">
      <c r="J142" s="1" t="s">
        <v>219</v>
      </c>
      <c r="K142" s="1" t="s">
        <v>220</v>
      </c>
    </row>
    <row r="143" spans="10:11">
      <c r="J143" s="1" t="s">
        <v>221</v>
      </c>
      <c r="K143" s="1" t="s">
        <v>222</v>
      </c>
    </row>
    <row r="144" spans="10:11">
      <c r="J144" s="1" t="s">
        <v>223</v>
      </c>
      <c r="K144" s="1" t="s">
        <v>224</v>
      </c>
    </row>
    <row r="145" spans="10:11">
      <c r="J145" s="1" t="s">
        <v>225</v>
      </c>
      <c r="K145" s="1" t="s">
        <v>226</v>
      </c>
    </row>
    <row r="146" spans="10:11">
      <c r="J146" s="1" t="s">
        <v>227</v>
      </c>
      <c r="K146" s="1" t="s">
        <v>228</v>
      </c>
    </row>
    <row r="147" spans="10:11">
      <c r="J147" s="1" t="s">
        <v>229</v>
      </c>
      <c r="K147" s="1" t="s">
        <v>230</v>
      </c>
    </row>
    <row r="148" spans="10:11">
      <c r="J148" s="1" t="s">
        <v>231</v>
      </c>
      <c r="K148" s="1" t="s">
        <v>232</v>
      </c>
    </row>
    <row r="149" spans="10:11">
      <c r="J149" s="1" t="s">
        <v>233</v>
      </c>
      <c r="K149" s="1" t="s">
        <v>234</v>
      </c>
    </row>
    <row r="150" spans="10:11">
      <c r="J150" s="1" t="s">
        <v>235</v>
      </c>
      <c r="K150" s="1" t="s">
        <v>236</v>
      </c>
    </row>
    <row r="151" spans="10:11">
      <c r="J151" s="1" t="s">
        <v>237</v>
      </c>
      <c r="K151" s="1" t="s">
        <v>238</v>
      </c>
    </row>
    <row r="152" spans="10:11">
      <c r="J152" s="1" t="s">
        <v>239</v>
      </c>
      <c r="K152" s="1" t="s">
        <v>240</v>
      </c>
    </row>
    <row r="153" spans="10:11">
      <c r="J153" s="1" t="s">
        <v>241</v>
      </c>
      <c r="K153" s="1" t="s">
        <v>242</v>
      </c>
    </row>
    <row r="154" spans="10:11">
      <c r="J154" s="1" t="s">
        <v>243</v>
      </c>
      <c r="K154" s="1" t="s">
        <v>244</v>
      </c>
    </row>
    <row r="155" spans="10:11">
      <c r="J155" s="1" t="s">
        <v>245</v>
      </c>
      <c r="K155" s="1" t="s">
        <v>160</v>
      </c>
    </row>
    <row r="156" spans="10:11">
      <c r="J156" s="1" t="s">
        <v>161</v>
      </c>
      <c r="K156" s="1" t="s">
        <v>162</v>
      </c>
    </row>
    <row r="157" spans="10:11">
      <c r="J157" s="1" t="s">
        <v>163</v>
      </c>
      <c r="K157" s="1" t="s">
        <v>164</v>
      </c>
    </row>
    <row r="158" spans="10:11">
      <c r="J158" s="1" t="s">
        <v>165</v>
      </c>
      <c r="K158" s="1" t="s">
        <v>166</v>
      </c>
    </row>
    <row r="159" spans="10:11">
      <c r="J159" s="1" t="s">
        <v>167</v>
      </c>
      <c r="K159" s="1" t="s">
        <v>168</v>
      </c>
    </row>
    <row r="160" spans="10:11">
      <c r="J160" s="1" t="s">
        <v>169</v>
      </c>
      <c r="K160" s="1" t="s">
        <v>170</v>
      </c>
    </row>
    <row r="161" spans="10:11">
      <c r="J161" s="1" t="s">
        <v>171</v>
      </c>
      <c r="K161" s="1" t="s">
        <v>172</v>
      </c>
    </row>
    <row r="162" spans="10:11">
      <c r="J162" s="1" t="s">
        <v>0</v>
      </c>
      <c r="K162" s="1" t="s">
        <v>1</v>
      </c>
    </row>
    <row r="163" spans="10:11">
      <c r="J163" s="1" t="s">
        <v>337</v>
      </c>
      <c r="K163" s="1" t="s">
        <v>158</v>
      </c>
    </row>
    <row r="164" spans="10:11">
      <c r="J164" s="1" t="s">
        <v>159</v>
      </c>
      <c r="K164" s="1" t="s">
        <v>246</v>
      </c>
    </row>
    <row r="165" spans="10:11">
      <c r="J165" s="1" t="s">
        <v>247</v>
      </c>
      <c r="K165" s="1" t="s">
        <v>248</v>
      </c>
    </row>
    <row r="166" spans="10:11">
      <c r="J166" s="1" t="s">
        <v>249</v>
      </c>
      <c r="K166" s="1" t="s">
        <v>250</v>
      </c>
    </row>
    <row r="167" spans="10:11">
      <c r="J167" s="1" t="s">
        <v>251</v>
      </c>
      <c r="K167" s="1" t="s">
        <v>252</v>
      </c>
    </row>
    <row r="168" spans="10:11">
      <c r="J168" s="1" t="s">
        <v>253</v>
      </c>
      <c r="K168" s="1" t="s">
        <v>254</v>
      </c>
    </row>
    <row r="169" spans="10:11">
      <c r="J169" s="1" t="s">
        <v>255</v>
      </c>
      <c r="K169" s="1" t="s">
        <v>256</v>
      </c>
    </row>
    <row r="170" spans="10:11">
      <c r="J170" s="1" t="s">
        <v>257</v>
      </c>
      <c r="K170" s="1" t="s">
        <v>258</v>
      </c>
    </row>
    <row r="171" spans="10:11">
      <c r="J171" s="1" t="s">
        <v>259</v>
      </c>
      <c r="K171" s="1" t="s">
        <v>260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1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A100"/>
  <sheetViews>
    <sheetView topLeftCell="B1" workbookViewId="0">
      <selection activeCell="B15" sqref="B15"/>
    </sheetView>
  </sheetViews>
  <sheetFormatPr defaultRowHeight="15"/>
  <cols>
    <col min="1" max="1" width="9.140625" style="15"/>
    <col min="2" max="2" width="125.7109375" style="15" customWidth="1"/>
    <col min="3" max="365" width="9.140625" style="15"/>
  </cols>
  <sheetData>
    <row r="1" spans="2:2" ht="60" customHeight="1"/>
    <row r="2" spans="2:2" hidden="1"/>
    <row r="3" spans="2:2" hidden="1"/>
    <row r="4" spans="2:2" hidden="1"/>
    <row r="5" spans="2:2" hidden="1"/>
    <row r="6" spans="2:2" hidden="1"/>
    <row r="7" spans="2:2" hidden="1"/>
    <row r="8" spans="2:2" hidden="1"/>
    <row r="9" spans="2:2" hidden="1"/>
    <row r="10" spans="2:2" hidden="1"/>
    <row r="11" spans="2:2" hidden="1"/>
    <row r="12" spans="2:2" hidden="1"/>
    <row r="13" spans="2:2" hidden="1"/>
    <row r="14" spans="2:2" hidden="1"/>
    <row r="15" spans="2:2" ht="21.75" customHeight="1">
      <c r="B15" s="59" t="s">
        <v>1619</v>
      </c>
    </row>
    <row r="17" spans="2:2">
      <c r="B17" s="55" t="s">
        <v>1615</v>
      </c>
    </row>
    <row r="18" spans="2:2">
      <c r="B18" s="56" t="s">
        <v>1588</v>
      </c>
    </row>
    <row r="19" spans="2:2">
      <c r="B19" s="56" t="s">
        <v>1589</v>
      </c>
    </row>
    <row r="20" spans="2:2">
      <c r="B20" s="55" t="s">
        <v>1617</v>
      </c>
    </row>
    <row r="21" spans="2:2">
      <c r="B21" s="56" t="s">
        <v>1591</v>
      </c>
    </row>
    <row r="22" spans="2:2">
      <c r="B22" s="56" t="s">
        <v>1593</v>
      </c>
    </row>
    <row r="23" spans="2:2">
      <c r="B23" s="56" t="s">
        <v>1594</v>
      </c>
    </row>
    <row r="24" spans="2:2">
      <c r="B24" s="56" t="s">
        <v>1595</v>
      </c>
    </row>
    <row r="25" spans="2:2">
      <c r="B25" s="56" t="s">
        <v>1596</v>
      </c>
    </row>
    <row r="26" spans="2:2">
      <c r="B26" s="55" t="s">
        <v>1618</v>
      </c>
    </row>
    <row r="27" spans="2:2">
      <c r="B27" s="56" t="s">
        <v>1597</v>
      </c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</sheetData>
  <sheetProtection algorithmName="SHA-512" hashValue="kTvDGuCRvEsxTkVLYtzFIajrit0TUzKgvcpEppe9Xl1BmdAZsGkEVSRHcHAM//ucB1PPLPPe0kV7wB4sJYsOfw==" saltValue="KNgU1CZhINZxNkJCtqTGxg==" spinCount="100000" sheet="1" objects="1" scenarios="1"/>
  <hyperlinks>
    <hyperlink ref="B18" location="'Filing information'!D2" display="[100010] Filing information"/>
    <hyperlink ref="B19" location="'Independent auditors report'!D2" display="[200100] Independent auditors report"/>
    <hyperlink ref="B21" location="'Balance sheet - CurNonCur'!D2" display="[300200] Statement of financial position, current/ non-current"/>
    <hyperlink ref="B22" location="'Statement of income - Function'!D2" display="[300400] Statement of income, function of expense"/>
    <hyperlink ref="B23" location="'Statement comprehensive income'!D2" display="[300500] Statement of other comprehensive income, before tax"/>
    <hyperlink ref="B24" location="'Statement of cash flows'!D2" display="[300700] Statement of cash flows, indirect method"/>
    <hyperlink ref="B25" location="'Statement of equity'!D2" display="[300600] Statement of changes in equity"/>
    <hyperlink ref="B27" location="'NotesFormingPartOfAccounts'!D2" display="[400100] Notes forming part of account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A30"/>
  <sheetViews>
    <sheetView showGridLines="0" topLeftCell="D14" workbookViewId="0">
      <selection activeCell="E24" sqref="E24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10" width="9.140625" style="15"/>
    <col min="11" max="11" width="18" style="15" customWidth="1"/>
    <col min="12" max="365" width="9.140625" style="15"/>
  </cols>
  <sheetData>
    <row r="1" spans="1:12" ht="60" customHeight="1">
      <c r="A1" s="35" t="s">
        <v>355</v>
      </c>
      <c r="D1" s="75" t="s">
        <v>1588</v>
      </c>
      <c r="E1" s="75"/>
      <c r="F1" s="75"/>
      <c r="G1" s="75"/>
      <c r="H1" s="75"/>
      <c r="K1" s="76" t="s">
        <v>1605</v>
      </c>
      <c r="L1" s="77"/>
    </row>
    <row r="2" spans="1:12" ht="27.95" customHeight="1">
      <c r="D2" s="56" t="s">
        <v>1616</v>
      </c>
      <c r="K2" s="18" t="s">
        <v>1606</v>
      </c>
      <c r="L2" s="19"/>
    </row>
    <row r="3" spans="1:12">
      <c r="K3" s="18" t="s">
        <v>1607</v>
      </c>
      <c r="L3" s="20"/>
    </row>
    <row r="4" spans="1:12">
      <c r="K4" s="21" t="s">
        <v>1608</v>
      </c>
      <c r="L4" s="22"/>
    </row>
    <row r="5" spans="1:12">
      <c r="A5" s="40"/>
      <c r="B5" s="36"/>
      <c r="C5" s="36" t="s">
        <v>356</v>
      </c>
      <c r="D5" s="36"/>
      <c r="E5" s="36"/>
      <c r="F5" s="36"/>
      <c r="G5" s="36"/>
      <c r="H5" s="41"/>
      <c r="K5" s="23" t="s">
        <v>1609</v>
      </c>
      <c r="L5" s="24"/>
    </row>
    <row r="6" spans="1:12">
      <c r="A6" s="12"/>
      <c r="B6" s="13"/>
      <c r="C6" s="13"/>
      <c r="D6" s="13"/>
      <c r="E6" s="13"/>
      <c r="F6" s="13"/>
      <c r="G6" s="13"/>
      <c r="H6" s="16"/>
      <c r="K6" s="18" t="s">
        <v>1610</v>
      </c>
      <c r="L6" s="25"/>
    </row>
    <row r="7" spans="1:12">
      <c r="A7" s="12"/>
      <c r="B7" s="13"/>
      <c r="C7" s="13"/>
      <c r="D7" s="13"/>
      <c r="E7" s="13" t="s">
        <v>377</v>
      </c>
      <c r="F7" s="13" t="s">
        <v>378</v>
      </c>
      <c r="G7" s="13"/>
      <c r="H7" s="16"/>
      <c r="K7" s="26" t="s">
        <v>1611</v>
      </c>
      <c r="L7" s="27"/>
    </row>
    <row r="8" spans="1:12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  <c r="K8" s="28" t="s">
        <v>1612</v>
      </c>
      <c r="L8" s="29"/>
    </row>
    <row r="9" spans="1:12" ht="50.1" customHeight="1">
      <c r="A9" s="12"/>
      <c r="B9" s="13" t="s">
        <v>396</v>
      </c>
      <c r="C9" s="13" t="s">
        <v>358</v>
      </c>
      <c r="D9" s="45" t="s">
        <v>395</v>
      </c>
      <c r="E9" s="37" t="s">
        <v>393</v>
      </c>
      <c r="F9" s="37" t="s">
        <v>394</v>
      </c>
      <c r="G9" s="38"/>
      <c r="H9" s="16"/>
    </row>
    <row r="10" spans="1:12">
      <c r="A10" s="12"/>
      <c r="B10" s="13"/>
      <c r="C10" s="13" t="s">
        <v>359</v>
      </c>
      <c r="D10" s="62" t="s">
        <v>392</v>
      </c>
      <c r="E10" s="38"/>
      <c r="F10" s="38"/>
      <c r="G10" s="38"/>
      <c r="H10" s="16"/>
    </row>
    <row r="11" spans="1:12">
      <c r="A11" s="12" t="s">
        <v>364</v>
      </c>
      <c r="B11" s="13"/>
      <c r="C11" s="13"/>
      <c r="D11" s="14" t="s">
        <v>379</v>
      </c>
      <c r="E11" s="60"/>
      <c r="F11" s="68"/>
      <c r="G11" s="38"/>
      <c r="H11" s="16"/>
    </row>
    <row r="12" spans="1:12" ht="28.5">
      <c r="A12" s="12" t="s">
        <v>365</v>
      </c>
      <c r="B12" s="13"/>
      <c r="C12" s="13"/>
      <c r="D12" s="17" t="s">
        <v>380</v>
      </c>
      <c r="E12" s="60"/>
      <c r="F12" s="68"/>
      <c r="G12" s="38"/>
      <c r="H12" s="16"/>
    </row>
    <row r="13" spans="1:12">
      <c r="A13" s="12" t="s">
        <v>366</v>
      </c>
      <c r="B13" s="13"/>
      <c r="C13" s="13"/>
      <c r="D13" s="42" t="s">
        <v>381</v>
      </c>
      <c r="E13" s="10" t="s">
        <v>1648</v>
      </c>
      <c r="F13" s="69" t="s">
        <v>1649</v>
      </c>
      <c r="G13" s="38"/>
      <c r="H13" s="16"/>
    </row>
    <row r="14" spans="1:12">
      <c r="A14" s="12" t="s">
        <v>367</v>
      </c>
      <c r="B14" s="13"/>
      <c r="C14" s="13"/>
      <c r="D14" s="42" t="s">
        <v>382</v>
      </c>
      <c r="E14" s="10" t="s">
        <v>1650</v>
      </c>
      <c r="F14" s="70"/>
      <c r="G14" s="38"/>
      <c r="H14" s="16"/>
    </row>
    <row r="15" spans="1:12" ht="29.25">
      <c r="A15" s="12" t="s">
        <v>368</v>
      </c>
      <c r="B15" s="13"/>
      <c r="C15" s="13"/>
      <c r="D15" s="42" t="s">
        <v>383</v>
      </c>
      <c r="E15" s="10" t="s">
        <v>1651</v>
      </c>
      <c r="F15" s="69" t="s">
        <v>1652</v>
      </c>
      <c r="G15" s="38"/>
      <c r="H15" s="16"/>
    </row>
    <row r="16" spans="1:12" ht="28.5">
      <c r="A16" s="12" t="s">
        <v>369</v>
      </c>
      <c r="B16" s="13"/>
      <c r="C16" s="13"/>
      <c r="D16" s="17" t="s">
        <v>384</v>
      </c>
      <c r="E16" s="60"/>
      <c r="F16" s="68"/>
      <c r="G16" s="38"/>
      <c r="H16" s="16"/>
    </row>
    <row r="17" spans="1:8" ht="42.75">
      <c r="A17" s="12" t="s">
        <v>370</v>
      </c>
      <c r="B17" s="13"/>
      <c r="C17" s="13"/>
      <c r="D17" s="42" t="s">
        <v>385</v>
      </c>
      <c r="E17" s="10" t="s">
        <v>1598</v>
      </c>
      <c r="F17" s="69" t="s">
        <v>1599</v>
      </c>
      <c r="G17" s="38"/>
      <c r="H17" s="16"/>
    </row>
    <row r="18" spans="1:8" ht="28.5">
      <c r="A18" s="12" t="s">
        <v>371</v>
      </c>
      <c r="B18" s="13"/>
      <c r="C18" s="13"/>
      <c r="D18" s="42" t="s">
        <v>1623</v>
      </c>
      <c r="E18" s="10" t="s">
        <v>1663</v>
      </c>
      <c r="F18" s="69" t="s">
        <v>1664</v>
      </c>
      <c r="G18" s="38"/>
      <c r="H18" s="16"/>
    </row>
    <row r="19" spans="1:8">
      <c r="A19" s="12" t="s">
        <v>372</v>
      </c>
      <c r="B19" s="13"/>
      <c r="C19" s="13"/>
      <c r="D19" s="42" t="s">
        <v>386</v>
      </c>
      <c r="E19" s="61" t="s">
        <v>1658</v>
      </c>
      <c r="F19" s="11"/>
      <c r="G19" s="38"/>
      <c r="H19" s="16"/>
    </row>
    <row r="20" spans="1:8">
      <c r="A20" s="12" t="s">
        <v>1622</v>
      </c>
      <c r="B20" s="13"/>
      <c r="C20" s="13"/>
      <c r="D20" s="42" t="s">
        <v>387</v>
      </c>
      <c r="E20" s="61" t="s">
        <v>1660</v>
      </c>
      <c r="F20" s="11"/>
      <c r="G20" s="38"/>
      <c r="H20" s="16"/>
    </row>
    <row r="21" spans="1:8" hidden="1">
      <c r="A21" s="67" t="s">
        <v>1640</v>
      </c>
      <c r="B21" s="13"/>
      <c r="C21" s="13"/>
      <c r="D21" s="42" t="s">
        <v>1641</v>
      </c>
      <c r="E21" s="61" t="s">
        <v>1659</v>
      </c>
      <c r="F21" s="70"/>
      <c r="G21" s="65"/>
      <c r="H21" s="66"/>
    </row>
    <row r="22" spans="1:8" hidden="1">
      <c r="A22" s="67" t="s">
        <v>1642</v>
      </c>
      <c r="B22" s="13"/>
      <c r="C22" s="13"/>
      <c r="D22" s="42" t="s">
        <v>1643</v>
      </c>
      <c r="E22" s="61" t="s">
        <v>1661</v>
      </c>
      <c r="F22" s="70"/>
      <c r="G22" s="65"/>
      <c r="H22" s="66"/>
    </row>
    <row r="23" spans="1:8" ht="28.5">
      <c r="A23" s="12" t="s">
        <v>373</v>
      </c>
      <c r="B23" s="13"/>
      <c r="C23" s="13"/>
      <c r="D23" s="42" t="s">
        <v>388</v>
      </c>
      <c r="E23" s="10" t="s">
        <v>1600</v>
      </c>
      <c r="F23" s="69" t="s">
        <v>1601</v>
      </c>
      <c r="G23" s="38"/>
      <c r="H23" s="16"/>
    </row>
    <row r="24" spans="1:8">
      <c r="A24" s="12" t="s">
        <v>374</v>
      </c>
      <c r="B24" s="13"/>
      <c r="C24" s="13"/>
      <c r="D24" s="42" t="s">
        <v>389</v>
      </c>
      <c r="E24" s="10" t="s">
        <v>1665</v>
      </c>
      <c r="F24" s="69" t="s">
        <v>1666</v>
      </c>
      <c r="G24" s="38"/>
      <c r="H24" s="16"/>
    </row>
    <row r="25" spans="1:8">
      <c r="A25" s="12" t="s">
        <v>375</v>
      </c>
      <c r="B25" s="13"/>
      <c r="C25" s="13"/>
      <c r="D25" s="42" t="s">
        <v>390</v>
      </c>
      <c r="E25" s="10" t="s">
        <v>198</v>
      </c>
      <c r="F25" s="69" t="s">
        <v>1602</v>
      </c>
      <c r="G25" s="38"/>
      <c r="H25" s="16"/>
    </row>
    <row r="26" spans="1:8" ht="28.5">
      <c r="A26" s="12" t="s">
        <v>376</v>
      </c>
      <c r="B26" s="13"/>
      <c r="C26" s="13"/>
      <c r="D26" s="42" t="s">
        <v>391</v>
      </c>
      <c r="E26" s="10" t="s">
        <v>3</v>
      </c>
      <c r="F26" s="69" t="s">
        <v>1662</v>
      </c>
      <c r="G26" s="38"/>
      <c r="H26" s="16"/>
    </row>
    <row r="27" spans="1:8" ht="28.5">
      <c r="A27" s="12" t="s">
        <v>1603</v>
      </c>
      <c r="B27" s="13"/>
      <c r="C27" s="13"/>
      <c r="D27" s="42" t="s">
        <v>1639</v>
      </c>
      <c r="E27" s="10" t="s">
        <v>1654</v>
      </c>
      <c r="F27" s="69" t="s">
        <v>1655</v>
      </c>
      <c r="H27" s="16"/>
    </row>
    <row r="28" spans="1:8" ht="28.5">
      <c r="A28" s="12" t="s">
        <v>1604</v>
      </c>
      <c r="B28" s="13"/>
      <c r="C28" s="13"/>
      <c r="D28" s="42" t="s">
        <v>1638</v>
      </c>
      <c r="E28" s="10" t="s">
        <v>1656</v>
      </c>
      <c r="F28" s="69" t="s">
        <v>1657</v>
      </c>
      <c r="H28" s="16"/>
    </row>
    <row r="29" spans="1:8">
      <c r="A29" s="12"/>
      <c r="B29" s="13"/>
      <c r="C29" s="13" t="s">
        <v>359</v>
      </c>
      <c r="D29" s="38"/>
      <c r="E29" s="38"/>
      <c r="F29" s="38"/>
      <c r="G29" s="38"/>
      <c r="H29" s="16"/>
    </row>
    <row r="30" spans="1:8">
      <c r="A30" s="43"/>
      <c r="B30" s="39"/>
      <c r="C30" s="39" t="s">
        <v>362</v>
      </c>
      <c r="D30" s="39"/>
      <c r="E30" s="39"/>
      <c r="F30" s="39"/>
      <c r="G30" s="39"/>
      <c r="H30" s="44" t="s">
        <v>363</v>
      </c>
    </row>
  </sheetData>
  <sheetProtection algorithmName="SHA-512" hashValue="2U/ZgSzPjOoHnUy7XaMf+4d6AH8bJD7irQ54Gja5nNDo6ewMoHwKuqKZMsNfOYvZuiNRclqxcaKcCFPWeDdM8A==" saltValue="Fs2EG51TBWxSNrgbakwlVg==" spinCount="100000" sheet="1" objects="1" scenarios="1"/>
  <mergeCells count="2">
    <mergeCell ref="D1:H1"/>
    <mergeCell ref="K1:L1"/>
  </mergeCells>
  <hyperlinks>
    <hyperlink ref="A21" r:id="rId1"/>
    <hyperlink ref="A22" r:id="rId2"/>
    <hyperlink ref="D2" location="Navigator!B17" display="Back to Navigator"/>
  </hyperlinks>
  <pageMargins left="0.7" right="0.7" top="0.75" bottom="0.75" header="0.3" footer="0.3"/>
  <pageSetup paperSize="9" orientation="portrait" r:id="rId3"/>
  <drawing r:id="rId4"/>
  <legacyDrawing r:id="rId5"/>
  <controls>
    <mc:AlternateContent xmlns:mc="http://schemas.openxmlformats.org/markup-compatibility/2006">
      <mc:Choice Requires="x14">
        <control shapeId="20487" r:id="rId6" name="IntroBtn">
          <controlPr defaultSize="0" autoLine="0" r:id="rId7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20487" r:id="rId6" name="IntroBtn"/>
      </mc:Fallback>
    </mc:AlternateContent>
    <mc:AlternateContent xmlns:mc="http://schemas.openxmlformats.org/markup-compatibility/2006">
      <mc:Choice Requires="x14">
        <control shapeId="20488" r:id="rId8" name="IntroBtn1">
          <controlPr defaultSize="0" autoLine="0" r:id="rId9">
            <anchor>
              <from>
                <xdr:col>7</xdr:col>
                <xdr:colOff>95250</xdr:colOff>
                <xdr:row>1</xdr:row>
                <xdr:rowOff>0</xdr:rowOff>
              </from>
              <to>
                <xdr:col>7</xdr:col>
                <xdr:colOff>447675</xdr:colOff>
                <xdr:row>2</xdr:row>
                <xdr:rowOff>0</xdr:rowOff>
              </to>
            </anchor>
          </controlPr>
        </control>
      </mc:Choice>
      <mc:Fallback>
        <control shapeId="20488" r:id="rId8" name="IntroBt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A73"/>
  <sheetViews>
    <sheetView showGridLines="0" topLeftCell="D1" workbookViewId="0">
      <selection activeCell="D10" sqref="D10"/>
    </sheetView>
  </sheetViews>
  <sheetFormatPr defaultRowHeight="15"/>
  <cols>
    <col min="1" max="3" width="0" style="15" hidden="1" customWidth="1"/>
    <col min="4" max="4" width="40.7109375" style="15" customWidth="1"/>
    <col min="5" max="8" width="30.7109375" style="15" customWidth="1"/>
    <col min="9" max="365" width="9.140625" style="15"/>
  </cols>
  <sheetData>
    <row r="1" spans="1:8" ht="60" customHeight="1">
      <c r="A1" s="35" t="s">
        <v>397</v>
      </c>
      <c r="D1" s="75" t="s">
        <v>1589</v>
      </c>
      <c r="E1" s="75"/>
      <c r="F1" s="75"/>
      <c r="G1" s="75"/>
      <c r="H1" s="75"/>
    </row>
    <row r="2" spans="1:8" ht="27.95" customHeight="1">
      <c r="D2" s="56" t="s">
        <v>1616</v>
      </c>
    </row>
    <row r="4" spans="1:8" hidden="1"/>
    <row r="5" spans="1:8" hidden="1">
      <c r="A5" s="40"/>
      <c r="B5" s="36"/>
      <c r="C5" s="36" t="s">
        <v>398</v>
      </c>
      <c r="D5" s="36"/>
      <c r="E5" s="36"/>
      <c r="F5" s="36"/>
      <c r="G5" s="41"/>
    </row>
    <row r="6" spans="1:8" hidden="1">
      <c r="A6" s="12"/>
      <c r="B6" s="13"/>
      <c r="C6" s="13"/>
      <c r="D6" s="13"/>
      <c r="E6" s="13"/>
      <c r="F6" s="13"/>
      <c r="G6" s="16"/>
    </row>
    <row r="7" spans="1:8" hidden="1">
      <c r="A7" s="12"/>
      <c r="B7" s="13"/>
      <c r="C7" s="13"/>
      <c r="D7" s="13"/>
      <c r="E7" s="13"/>
      <c r="F7" s="13"/>
      <c r="G7" s="16"/>
    </row>
    <row r="8" spans="1:8" hidden="1">
      <c r="A8" s="12"/>
      <c r="B8" s="13"/>
      <c r="C8" s="13" t="s">
        <v>360</v>
      </c>
      <c r="D8" s="13" t="s">
        <v>357</v>
      </c>
      <c r="E8" s="13"/>
      <c r="F8" s="13" t="s">
        <v>359</v>
      </c>
      <c r="G8" s="16" t="s">
        <v>361</v>
      </c>
    </row>
    <row r="9" spans="1:8" hidden="1">
      <c r="A9" s="12"/>
      <c r="B9" s="13"/>
      <c r="C9" s="13" t="s">
        <v>359</v>
      </c>
      <c r="D9" s="62" t="s">
        <v>392</v>
      </c>
      <c r="E9" s="38"/>
      <c r="F9" s="38"/>
      <c r="G9" s="16"/>
    </row>
    <row r="10" spans="1:8" hidden="1">
      <c r="A10" s="12" t="s">
        <v>399</v>
      </c>
      <c r="B10" s="13"/>
      <c r="C10" s="13"/>
      <c r="D10" s="14" t="s">
        <v>402</v>
      </c>
      <c r="E10" s="63"/>
      <c r="F10" s="38"/>
      <c r="G10" s="16"/>
    </row>
    <row r="11" spans="1:8" hidden="1">
      <c r="A11" s="12" t="s">
        <v>400</v>
      </c>
      <c r="B11" s="13"/>
      <c r="C11" s="13"/>
      <c r="D11" s="17" t="s">
        <v>403</v>
      </c>
      <c r="E11" s="63"/>
      <c r="F11" s="38"/>
      <c r="G11" s="16"/>
    </row>
    <row r="12" spans="1:8" hidden="1">
      <c r="A12" s="12" t="s">
        <v>401</v>
      </c>
      <c r="B12" s="13"/>
      <c r="C12" s="13"/>
      <c r="D12" s="42" t="s">
        <v>404</v>
      </c>
      <c r="E12" s="63"/>
      <c r="F12" s="38"/>
      <c r="G12" s="16"/>
    </row>
    <row r="13" spans="1:8" hidden="1">
      <c r="A13" s="12"/>
      <c r="B13" s="13"/>
      <c r="C13" s="13" t="s">
        <v>359</v>
      </c>
      <c r="D13" s="38"/>
      <c r="E13" s="38"/>
      <c r="F13" s="38"/>
      <c r="G13" s="16"/>
    </row>
    <row r="14" spans="1:8" hidden="1">
      <c r="A14" s="43"/>
      <c r="B14" s="39"/>
      <c r="C14" s="39" t="s">
        <v>362</v>
      </c>
      <c r="D14" s="39"/>
      <c r="E14" s="39"/>
      <c r="F14" s="39"/>
      <c r="G14" s="44" t="s">
        <v>363</v>
      </c>
    </row>
    <row r="15" spans="1:8" hidden="1"/>
    <row r="16" spans="1:8" hidden="1"/>
    <row r="18" spans="1:10">
      <c r="A18" s="40"/>
      <c r="B18" s="36"/>
      <c r="C18" s="36" t="s">
        <v>405</v>
      </c>
      <c r="D18" s="36"/>
      <c r="E18" s="36"/>
      <c r="F18" s="36"/>
      <c r="G18" s="36"/>
      <c r="H18" s="36"/>
      <c r="I18" s="36"/>
      <c r="J18" s="41"/>
    </row>
    <row r="19" spans="1:10">
      <c r="A19" s="12"/>
      <c r="B19" s="13"/>
      <c r="C19" s="13"/>
      <c r="D19" s="13"/>
      <c r="E19" s="13"/>
      <c r="F19" s="13"/>
      <c r="G19" s="13"/>
      <c r="H19" s="13"/>
      <c r="I19" s="13"/>
      <c r="J19" s="16"/>
    </row>
    <row r="20" spans="1:10">
      <c r="A20" s="12"/>
      <c r="B20" s="13"/>
      <c r="C20" s="13"/>
      <c r="D20" s="13"/>
      <c r="E20" s="13" t="s">
        <v>1644</v>
      </c>
      <c r="F20" s="13" t="s">
        <v>1645</v>
      </c>
      <c r="G20" s="13" t="s">
        <v>1646</v>
      </c>
      <c r="H20" s="13" t="s">
        <v>1647</v>
      </c>
      <c r="I20" s="13"/>
      <c r="J20" s="16"/>
    </row>
    <row r="21" spans="1:10">
      <c r="A21" s="12"/>
      <c r="B21" s="13"/>
      <c r="C21" s="13" t="s">
        <v>360</v>
      </c>
      <c r="D21" s="13" t="s">
        <v>357</v>
      </c>
      <c r="E21" s="13"/>
      <c r="F21" s="13"/>
      <c r="G21" s="13"/>
      <c r="H21" s="13"/>
      <c r="I21" s="13" t="s">
        <v>359</v>
      </c>
      <c r="J21" s="16" t="s">
        <v>361</v>
      </c>
    </row>
    <row r="22" spans="1:10" ht="50.1" customHeight="1">
      <c r="A22" s="12"/>
      <c r="B22" s="13" t="s">
        <v>426</v>
      </c>
      <c r="C22" s="13" t="s">
        <v>358</v>
      </c>
      <c r="D22" s="45" t="s">
        <v>425</v>
      </c>
      <c r="E22" s="37" t="s">
        <v>423</v>
      </c>
      <c r="F22" s="37" t="s">
        <v>423</v>
      </c>
      <c r="G22" s="37" t="s">
        <v>424</v>
      </c>
      <c r="H22" s="37" t="s">
        <v>424</v>
      </c>
      <c r="I22" s="38"/>
      <c r="J22" s="16"/>
    </row>
    <row r="23" spans="1:10" ht="50.1" customHeight="1">
      <c r="A23" s="12"/>
      <c r="B23" s="13" t="s">
        <v>422</v>
      </c>
      <c r="C23" s="13" t="s">
        <v>358</v>
      </c>
      <c r="D23" s="45" t="s">
        <v>395</v>
      </c>
      <c r="E23" s="37" t="s">
        <v>393</v>
      </c>
      <c r="F23" s="37" t="s">
        <v>394</v>
      </c>
      <c r="G23" s="37" t="s">
        <v>393</v>
      </c>
      <c r="H23" s="37" t="s">
        <v>394</v>
      </c>
      <c r="I23" s="38"/>
      <c r="J23" s="16"/>
    </row>
    <row r="24" spans="1:10">
      <c r="A24" s="12"/>
      <c r="B24" s="13"/>
      <c r="C24" s="13" t="s">
        <v>359</v>
      </c>
      <c r="D24" s="62" t="s">
        <v>392</v>
      </c>
      <c r="E24" s="38"/>
      <c r="F24" s="38"/>
      <c r="G24" s="38"/>
      <c r="H24" s="38"/>
      <c r="I24" s="38"/>
      <c r="J24" s="16"/>
    </row>
    <row r="25" spans="1:10">
      <c r="A25" s="12" t="s">
        <v>401</v>
      </c>
      <c r="B25" s="13"/>
      <c r="C25" s="13"/>
      <c r="D25" s="14" t="s">
        <v>404</v>
      </c>
      <c r="E25" s="63"/>
      <c r="F25" s="71"/>
      <c r="G25" s="63"/>
      <c r="H25" s="71"/>
      <c r="I25" s="38"/>
      <c r="J25" s="16"/>
    </row>
    <row r="26" spans="1:10" ht="28.5">
      <c r="A26" s="12" t="s">
        <v>406</v>
      </c>
      <c r="B26" s="13"/>
      <c r="C26" s="13"/>
      <c r="D26" s="17" t="s">
        <v>414</v>
      </c>
      <c r="E26" s="63"/>
      <c r="F26" s="71"/>
      <c r="G26" s="63"/>
      <c r="H26" s="71"/>
      <c r="I26" s="38"/>
      <c r="J26" s="16"/>
    </row>
    <row r="27" spans="1:10">
      <c r="A27" s="12" t="s">
        <v>407</v>
      </c>
      <c r="B27" s="13"/>
      <c r="C27" s="13"/>
      <c r="D27" s="42" t="s">
        <v>415</v>
      </c>
      <c r="E27" s="46"/>
      <c r="F27" s="72"/>
      <c r="G27" s="46"/>
      <c r="H27" s="72"/>
      <c r="I27" s="38"/>
      <c r="J27" s="16"/>
    </row>
    <row r="28" spans="1:10">
      <c r="A28" s="12" t="s">
        <v>408</v>
      </c>
      <c r="B28" s="13"/>
      <c r="C28" s="13"/>
      <c r="D28" s="42" t="s">
        <v>416</v>
      </c>
      <c r="E28" s="46"/>
      <c r="F28" s="72"/>
      <c r="G28" s="46"/>
      <c r="H28" s="72"/>
      <c r="I28" s="38"/>
      <c r="J28" s="16"/>
    </row>
    <row r="29" spans="1:10">
      <c r="A29" s="12" t="s">
        <v>409</v>
      </c>
      <c r="B29" s="13"/>
      <c r="C29" s="13"/>
      <c r="D29" s="17" t="s">
        <v>417</v>
      </c>
      <c r="E29" s="63"/>
      <c r="F29" s="71"/>
      <c r="G29" s="63"/>
      <c r="H29" s="71"/>
      <c r="I29" s="38"/>
      <c r="J29" s="16"/>
    </row>
    <row r="30" spans="1:10">
      <c r="A30" s="12" t="s">
        <v>410</v>
      </c>
      <c r="B30" s="13"/>
      <c r="C30" s="13"/>
      <c r="D30" s="42" t="s">
        <v>418</v>
      </c>
      <c r="E30" s="46"/>
      <c r="F30" s="72"/>
      <c r="G30" s="46"/>
      <c r="H30" s="72"/>
      <c r="I30" s="38"/>
      <c r="J30" s="16"/>
    </row>
    <row r="31" spans="1:10">
      <c r="A31" s="12" t="s">
        <v>411</v>
      </c>
      <c r="B31" s="13"/>
      <c r="C31" s="13"/>
      <c r="D31" s="42" t="s">
        <v>419</v>
      </c>
      <c r="E31" s="46"/>
      <c r="F31" s="72"/>
      <c r="G31" s="46"/>
      <c r="H31" s="72"/>
      <c r="I31" s="38"/>
      <c r="J31" s="16"/>
    </row>
    <row r="32" spans="1:10">
      <c r="A32" s="12" t="s">
        <v>412</v>
      </c>
      <c r="B32" s="13"/>
      <c r="C32" s="13"/>
      <c r="D32" s="42" t="s">
        <v>420</v>
      </c>
      <c r="E32" s="46"/>
      <c r="F32" s="72"/>
      <c r="G32" s="46"/>
      <c r="H32" s="72"/>
      <c r="I32" s="38"/>
      <c r="J32" s="16"/>
    </row>
    <row r="33" spans="1:10">
      <c r="A33" s="12" t="s">
        <v>413</v>
      </c>
      <c r="B33" s="13"/>
      <c r="C33" s="13"/>
      <c r="D33" s="42" t="s">
        <v>421</v>
      </c>
      <c r="E33" s="46"/>
      <c r="F33" s="72"/>
      <c r="G33" s="46"/>
      <c r="H33" s="72"/>
      <c r="I33" s="38"/>
      <c r="J33" s="16"/>
    </row>
    <row r="34" spans="1:10">
      <c r="A34" s="12"/>
      <c r="B34" s="13"/>
      <c r="C34" s="13" t="s">
        <v>359</v>
      </c>
      <c r="D34" s="38"/>
      <c r="E34" s="38"/>
      <c r="F34" s="38"/>
      <c r="G34" s="38"/>
      <c r="H34" s="38"/>
      <c r="I34" s="38"/>
      <c r="J34" s="16"/>
    </row>
    <row r="35" spans="1:10">
      <c r="A35" s="43"/>
      <c r="B35" s="39"/>
      <c r="C35" s="39" t="s">
        <v>362</v>
      </c>
      <c r="D35" s="39"/>
      <c r="E35" s="39"/>
      <c r="F35" s="39"/>
      <c r="G35" s="39"/>
      <c r="H35" s="39"/>
      <c r="I35" s="39"/>
      <c r="J35" s="44" t="s">
        <v>363</v>
      </c>
    </row>
    <row r="37" spans="1:10" hidden="1"/>
    <row r="38" spans="1:10" hidden="1"/>
    <row r="39" spans="1:10" hidden="1">
      <c r="A39" s="40"/>
      <c r="B39" s="36"/>
      <c r="C39" s="36" t="s">
        <v>427</v>
      </c>
      <c r="D39" s="36"/>
      <c r="E39" s="36"/>
      <c r="F39" s="36"/>
      <c r="G39" s="41"/>
    </row>
    <row r="40" spans="1:10" hidden="1">
      <c r="A40" s="12"/>
      <c r="B40" s="13"/>
      <c r="C40" s="13"/>
      <c r="D40" s="13"/>
      <c r="E40" s="13"/>
      <c r="F40" s="13"/>
      <c r="G40" s="16"/>
    </row>
    <row r="41" spans="1:10" hidden="1">
      <c r="A41" s="12"/>
      <c r="B41" s="13"/>
      <c r="C41" s="13"/>
      <c r="D41" s="13"/>
      <c r="E41" s="13"/>
      <c r="F41" s="13"/>
      <c r="G41" s="16"/>
    </row>
    <row r="42" spans="1:10" hidden="1">
      <c r="A42" s="12"/>
      <c r="B42" s="13"/>
      <c r="C42" s="13" t="s">
        <v>360</v>
      </c>
      <c r="D42" s="13" t="s">
        <v>357</v>
      </c>
      <c r="E42" s="13"/>
      <c r="F42" s="13" t="s">
        <v>359</v>
      </c>
      <c r="G42" s="16" t="s">
        <v>361</v>
      </c>
    </row>
    <row r="43" spans="1:10" hidden="1">
      <c r="A43" s="12"/>
      <c r="B43" s="13"/>
      <c r="C43" s="13" t="s">
        <v>359</v>
      </c>
      <c r="D43" s="62" t="s">
        <v>392</v>
      </c>
      <c r="E43" s="38"/>
      <c r="F43" s="38"/>
      <c r="G43" s="16"/>
    </row>
    <row r="44" spans="1:10" hidden="1">
      <c r="A44" s="12" t="s">
        <v>399</v>
      </c>
      <c r="B44" s="13"/>
      <c r="C44" s="13"/>
      <c r="D44" s="14" t="s">
        <v>402</v>
      </c>
      <c r="E44" s="63"/>
      <c r="F44" s="38"/>
      <c r="G44" s="16"/>
    </row>
    <row r="45" spans="1:10" hidden="1">
      <c r="A45" s="12" t="s">
        <v>428</v>
      </c>
      <c r="B45" s="13"/>
      <c r="C45" s="13"/>
      <c r="D45" s="17" t="s">
        <v>430</v>
      </c>
      <c r="E45" s="63"/>
      <c r="F45" s="38"/>
      <c r="G45" s="16"/>
    </row>
    <row r="46" spans="1:10" hidden="1">
      <c r="A46" s="12" t="s">
        <v>429</v>
      </c>
      <c r="B46" s="13"/>
      <c r="C46" s="13"/>
      <c r="D46" s="42" t="s">
        <v>431</v>
      </c>
      <c r="E46" s="63"/>
      <c r="F46" s="38"/>
      <c r="G46" s="16"/>
    </row>
    <row r="47" spans="1:10" hidden="1">
      <c r="A47" s="12"/>
      <c r="B47" s="13"/>
      <c r="C47" s="13" t="s">
        <v>359</v>
      </c>
      <c r="D47" s="38"/>
      <c r="E47" s="38"/>
      <c r="F47" s="38"/>
      <c r="G47" s="16"/>
    </row>
    <row r="48" spans="1:10" hidden="1">
      <c r="A48" s="43"/>
      <c r="B48" s="39"/>
      <c r="C48" s="39" t="s">
        <v>362</v>
      </c>
      <c r="D48" s="39"/>
      <c r="E48" s="39"/>
      <c r="F48" s="39"/>
      <c r="G48" s="44" t="s">
        <v>363</v>
      </c>
    </row>
    <row r="49" spans="1:8" hidden="1"/>
    <row r="50" spans="1:8" hidden="1"/>
    <row r="52" spans="1:8">
      <c r="A52" s="40"/>
      <c r="B52" s="36"/>
      <c r="C52" s="36" t="s">
        <v>432</v>
      </c>
      <c r="D52" s="36"/>
      <c r="E52" s="36"/>
      <c r="F52" s="36"/>
      <c r="G52" s="36"/>
      <c r="H52" s="41"/>
    </row>
    <row r="53" spans="1:8">
      <c r="A53" s="12"/>
      <c r="B53" s="13"/>
      <c r="C53" s="13"/>
      <c r="D53" s="13"/>
      <c r="E53" s="13"/>
      <c r="F53" s="13"/>
      <c r="G53" s="13"/>
      <c r="H53" s="16"/>
    </row>
    <row r="54" spans="1:8">
      <c r="A54" s="12"/>
      <c r="B54" s="13"/>
      <c r="C54" s="13"/>
      <c r="D54" s="13"/>
      <c r="E54" s="13" t="s">
        <v>446</v>
      </c>
      <c r="F54" s="13" t="s">
        <v>447</v>
      </c>
      <c r="G54" s="13"/>
      <c r="H54" s="16"/>
    </row>
    <row r="55" spans="1:8">
      <c r="A55" s="12"/>
      <c r="B55" s="13"/>
      <c r="C55" s="13" t="s">
        <v>360</v>
      </c>
      <c r="D55" s="13" t="s">
        <v>357</v>
      </c>
      <c r="E55" s="13"/>
      <c r="F55" s="13"/>
      <c r="G55" s="13" t="s">
        <v>359</v>
      </c>
      <c r="H55" s="16" t="s">
        <v>361</v>
      </c>
    </row>
    <row r="56" spans="1:8" ht="50.1" customHeight="1">
      <c r="A56" s="12"/>
      <c r="B56" s="13" t="s">
        <v>461</v>
      </c>
      <c r="C56" s="13" t="s">
        <v>358</v>
      </c>
      <c r="D56" s="45" t="s">
        <v>395</v>
      </c>
      <c r="E56" s="37" t="s">
        <v>393</v>
      </c>
      <c r="F56" s="37" t="s">
        <v>394</v>
      </c>
      <c r="G56" s="38"/>
      <c r="H56" s="16"/>
    </row>
    <row r="57" spans="1:8">
      <c r="A57" s="12"/>
      <c r="B57" s="13"/>
      <c r="C57" s="13" t="s">
        <v>359</v>
      </c>
      <c r="D57" s="62" t="s">
        <v>392</v>
      </c>
      <c r="E57" s="38"/>
      <c r="F57" s="38"/>
      <c r="G57" s="38"/>
      <c r="H57" s="16"/>
    </row>
    <row r="58" spans="1:8">
      <c r="A58" s="12" t="s">
        <v>429</v>
      </c>
      <c r="B58" s="13"/>
      <c r="C58" s="13"/>
      <c r="D58" s="14" t="s">
        <v>431</v>
      </c>
      <c r="E58" s="63"/>
      <c r="F58" s="71"/>
      <c r="G58" s="38"/>
      <c r="H58" s="16"/>
    </row>
    <row r="59" spans="1:8" ht="28.5">
      <c r="A59" s="12" t="s">
        <v>433</v>
      </c>
      <c r="B59" s="13"/>
      <c r="C59" s="13"/>
      <c r="D59" s="17" t="s">
        <v>448</v>
      </c>
      <c r="E59" s="46"/>
      <c r="F59" s="72"/>
      <c r="G59" s="38"/>
      <c r="H59" s="16"/>
    </row>
    <row r="60" spans="1:8">
      <c r="A60" s="12" t="s">
        <v>434</v>
      </c>
      <c r="B60" s="13"/>
      <c r="C60" s="13"/>
      <c r="D60" s="17" t="s">
        <v>449</v>
      </c>
      <c r="E60" s="63"/>
      <c r="F60" s="71"/>
      <c r="G60" s="38"/>
      <c r="H60" s="16"/>
    </row>
    <row r="61" spans="1:8">
      <c r="A61" s="12" t="s">
        <v>435</v>
      </c>
      <c r="B61" s="13"/>
      <c r="C61" s="13"/>
      <c r="D61" s="42" t="s">
        <v>450</v>
      </c>
      <c r="E61" s="10"/>
      <c r="F61" s="69"/>
      <c r="G61" s="38"/>
      <c r="H61" s="16"/>
    </row>
    <row r="62" spans="1:8">
      <c r="A62" s="12" t="s">
        <v>436</v>
      </c>
      <c r="B62" s="13"/>
      <c r="C62" s="13"/>
      <c r="D62" s="42" t="s">
        <v>451</v>
      </c>
      <c r="E62" s="46"/>
      <c r="F62" s="72"/>
      <c r="G62" s="38"/>
      <c r="H62" s="16"/>
    </row>
    <row r="63" spans="1:8">
      <c r="A63" s="12" t="s">
        <v>437</v>
      </c>
      <c r="B63" s="13"/>
      <c r="C63" s="13"/>
      <c r="D63" s="42" t="s">
        <v>452</v>
      </c>
      <c r="E63" s="46"/>
      <c r="F63" s="72"/>
      <c r="G63" s="38"/>
      <c r="H63" s="16"/>
    </row>
    <row r="64" spans="1:8" ht="28.5">
      <c r="A64" s="12" t="s">
        <v>438</v>
      </c>
      <c r="B64" s="13"/>
      <c r="C64" s="13"/>
      <c r="D64" s="42" t="s">
        <v>453</v>
      </c>
      <c r="E64" s="46"/>
      <c r="F64" s="72"/>
      <c r="G64" s="38"/>
      <c r="H64" s="16"/>
    </row>
    <row r="65" spans="1:8">
      <c r="A65" s="12" t="s">
        <v>439</v>
      </c>
      <c r="B65" s="13"/>
      <c r="C65" s="13"/>
      <c r="D65" s="42" t="s">
        <v>454</v>
      </c>
      <c r="E65" s="46"/>
      <c r="F65" s="72"/>
      <c r="G65" s="38"/>
      <c r="H65" s="16"/>
    </row>
    <row r="66" spans="1:8">
      <c r="A66" s="12" t="s">
        <v>440</v>
      </c>
      <c r="B66" s="13"/>
      <c r="C66" s="13"/>
      <c r="D66" s="42" t="s">
        <v>455</v>
      </c>
      <c r="E66" s="46"/>
      <c r="F66" s="72"/>
      <c r="G66" s="38"/>
      <c r="H66" s="16"/>
    </row>
    <row r="67" spans="1:8">
      <c r="A67" s="12" t="s">
        <v>441</v>
      </c>
      <c r="B67" s="13"/>
      <c r="C67" s="13"/>
      <c r="D67" s="42" t="s">
        <v>456</v>
      </c>
      <c r="E67" s="46"/>
      <c r="F67" s="72"/>
      <c r="G67" s="38"/>
      <c r="H67" s="16"/>
    </row>
    <row r="68" spans="1:8" ht="42.75">
      <c r="A68" s="12" t="s">
        <v>442</v>
      </c>
      <c r="B68" s="13"/>
      <c r="C68" s="13"/>
      <c r="D68" s="42" t="s">
        <v>457</v>
      </c>
      <c r="E68" s="46"/>
      <c r="F68" s="72"/>
      <c r="G68" s="38"/>
      <c r="H68" s="16"/>
    </row>
    <row r="69" spans="1:8" ht="28.5">
      <c r="A69" s="12" t="s">
        <v>443</v>
      </c>
      <c r="B69" s="13"/>
      <c r="C69" s="13"/>
      <c r="D69" s="42" t="s">
        <v>458</v>
      </c>
      <c r="E69" s="46"/>
      <c r="F69" s="72"/>
      <c r="G69" s="38"/>
      <c r="H69" s="16"/>
    </row>
    <row r="70" spans="1:8" ht="28.5">
      <c r="A70" s="12" t="s">
        <v>444</v>
      </c>
      <c r="B70" s="13"/>
      <c r="C70" s="13"/>
      <c r="D70" s="42" t="s">
        <v>459</v>
      </c>
      <c r="E70" s="46"/>
      <c r="F70" s="72"/>
      <c r="G70" s="38"/>
      <c r="H70" s="16"/>
    </row>
    <row r="71" spans="1:8" ht="28.5">
      <c r="A71" s="12" t="s">
        <v>445</v>
      </c>
      <c r="B71" s="13"/>
      <c r="C71" s="13"/>
      <c r="D71" s="42" t="s">
        <v>460</v>
      </c>
      <c r="E71" s="47"/>
      <c r="F71" s="47"/>
      <c r="G71" s="38"/>
      <c r="H71" s="16"/>
    </row>
    <row r="72" spans="1:8">
      <c r="A72" s="12"/>
      <c r="B72" s="13"/>
      <c r="C72" s="13" t="s">
        <v>359</v>
      </c>
      <c r="D72" s="38"/>
      <c r="E72" s="38"/>
      <c r="F72" s="38"/>
      <c r="G72" s="38"/>
      <c r="H72" s="16"/>
    </row>
    <row r="73" spans="1:8">
      <c r="A73" s="43"/>
      <c r="B73" s="39"/>
      <c r="C73" s="39" t="s">
        <v>362</v>
      </c>
      <c r="D73" s="39"/>
      <c r="E73" s="39"/>
      <c r="F73" s="39"/>
      <c r="G73" s="39"/>
      <c r="H73" s="44" t="s">
        <v>363</v>
      </c>
    </row>
  </sheetData>
  <sheetProtection algorithmName="SHA-512" hashValue="PAF8WR6bjjZXNfyO0/e9nRribmLuNZksFqs2VW9UgHnuHAIh89b4O4wPMNQbQmBG+ST1TW0Pox2eMWTzTQdHYg==" saltValue="aMzCHynya5Xsm6K7AlYDqA==" spinCount="100000" sheet="1" objects="1" scenarios="1"/>
  <mergeCells count="1">
    <mergeCell ref="D1:H1"/>
  </mergeCells>
  <hyperlinks>
    <hyperlink ref="D2" location="Navigator!B17" display="Back to Navigator"/>
  </hyperlink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2298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12298" r:id="rId4" name="IntroBtn"/>
      </mc:Fallback>
    </mc:AlternateContent>
    <mc:AlternateContent xmlns:mc="http://schemas.openxmlformats.org/markup-compatibility/2006">
      <mc:Choice Requires="x14">
        <control shapeId="12299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12299" r:id="rId6" name="IntroBt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NA85"/>
  <sheetViews>
    <sheetView showGridLines="0" topLeftCell="D1" workbookViewId="0">
      <selection activeCell="D10" sqref="D10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6.28515625" style="15" customWidth="1"/>
    <col min="8" max="365" width="9.140625" style="15"/>
  </cols>
  <sheetData>
    <row r="1" spans="1:8" ht="60" customHeight="1">
      <c r="A1" s="35" t="s">
        <v>462</v>
      </c>
      <c r="D1" s="75" t="s">
        <v>1590</v>
      </c>
      <c r="E1" s="75"/>
      <c r="F1" s="75"/>
      <c r="G1" s="75"/>
      <c r="H1" s="75"/>
    </row>
    <row r="2" spans="1:8" ht="27.95" customHeight="1">
      <c r="D2"/>
    </row>
    <row r="5" spans="1:8">
      <c r="A5" s="40"/>
      <c r="B5" s="36"/>
      <c r="C5" s="36" t="s">
        <v>463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>
      <c r="A12" s="12" t="s">
        <v>466</v>
      </c>
      <c r="B12" s="13"/>
      <c r="C12" s="13"/>
      <c r="D12" s="14" t="s">
        <v>538</v>
      </c>
      <c r="E12" s="63"/>
      <c r="F12" s="63"/>
      <c r="G12" s="38"/>
      <c r="H12" s="16"/>
    </row>
    <row r="13" spans="1:8">
      <c r="A13" s="12" t="s">
        <v>467</v>
      </c>
      <c r="B13" s="13"/>
      <c r="C13" s="13"/>
      <c r="D13" s="17" t="s">
        <v>539</v>
      </c>
      <c r="E13" s="63"/>
      <c r="F13" s="63"/>
      <c r="G13" s="38"/>
      <c r="H13" s="16"/>
    </row>
    <row r="14" spans="1:8">
      <c r="A14" s="12" t="s">
        <v>468</v>
      </c>
      <c r="B14" s="13"/>
      <c r="C14" s="13"/>
      <c r="D14" s="42" t="s">
        <v>540</v>
      </c>
      <c r="E14" s="50"/>
      <c r="F14" s="50"/>
      <c r="G14" s="58"/>
      <c r="H14" s="16"/>
    </row>
    <row r="15" spans="1:8">
      <c r="A15" s="12" t="s">
        <v>469</v>
      </c>
      <c r="B15" s="13"/>
      <c r="C15" s="13"/>
      <c r="D15" s="42" t="s">
        <v>541</v>
      </c>
      <c r="E15" s="50"/>
      <c r="F15" s="50"/>
      <c r="G15" s="58"/>
      <c r="H15" s="16"/>
    </row>
    <row r="16" spans="1:8">
      <c r="A16" s="12" t="s">
        <v>470</v>
      </c>
      <c r="B16" s="13"/>
      <c r="C16" s="13"/>
      <c r="D16" s="42" t="s">
        <v>542</v>
      </c>
      <c r="E16" s="50"/>
      <c r="F16" s="50"/>
      <c r="G16" s="58"/>
      <c r="H16" s="16"/>
    </row>
    <row r="17" spans="1:8">
      <c r="A17" s="12" t="s">
        <v>471</v>
      </c>
      <c r="B17" s="13"/>
      <c r="C17" s="13"/>
      <c r="D17" s="42" t="s">
        <v>543</v>
      </c>
      <c r="E17" s="50"/>
      <c r="F17" s="50"/>
      <c r="G17" s="58"/>
      <c r="H17" s="16"/>
    </row>
    <row r="18" spans="1:8">
      <c r="A18" s="12" t="s">
        <v>472</v>
      </c>
      <c r="B18" s="13"/>
      <c r="C18" s="13"/>
      <c r="D18" s="42" t="s">
        <v>544</v>
      </c>
      <c r="E18" s="50"/>
      <c r="F18" s="50"/>
      <c r="G18" s="58"/>
      <c r="H18" s="16"/>
    </row>
    <row r="19" spans="1:8">
      <c r="A19" s="12" t="s">
        <v>473</v>
      </c>
      <c r="B19" s="13"/>
      <c r="C19" s="13"/>
      <c r="D19" s="42" t="s">
        <v>545</v>
      </c>
      <c r="E19" s="50"/>
      <c r="F19" s="50"/>
      <c r="G19" s="58"/>
      <c r="H19" s="16"/>
    </row>
    <row r="20" spans="1:8">
      <c r="A20" s="12" t="s">
        <v>474</v>
      </c>
      <c r="B20" s="13"/>
      <c r="C20" s="13"/>
      <c r="D20" s="42" t="s">
        <v>546</v>
      </c>
      <c r="E20" s="50"/>
      <c r="F20" s="50"/>
      <c r="G20" s="58"/>
      <c r="H20" s="16"/>
    </row>
    <row r="21" spans="1:8">
      <c r="A21" s="12" t="s">
        <v>475</v>
      </c>
      <c r="B21" s="13"/>
      <c r="C21" s="13"/>
      <c r="D21" s="42" t="s">
        <v>547</v>
      </c>
      <c r="E21" s="50"/>
      <c r="F21" s="50"/>
      <c r="G21" s="58"/>
      <c r="H21" s="16"/>
    </row>
    <row r="22" spans="1:8" ht="28.5">
      <c r="A22" s="12" t="s">
        <v>476</v>
      </c>
      <c r="B22" s="13"/>
      <c r="C22" s="13"/>
      <c r="D22" s="42" t="s">
        <v>548</v>
      </c>
      <c r="E22" s="50"/>
      <c r="F22" s="50"/>
      <c r="G22" s="58"/>
      <c r="H22" s="16"/>
    </row>
    <row r="23" spans="1:8">
      <c r="A23" s="12" t="s">
        <v>477</v>
      </c>
      <c r="B23" s="13"/>
      <c r="C23" s="13"/>
      <c r="D23" s="42" t="s">
        <v>549</v>
      </c>
      <c r="E23" s="50"/>
      <c r="F23" s="50"/>
      <c r="G23" s="58"/>
      <c r="H23" s="16"/>
    </row>
    <row r="24" spans="1:8">
      <c r="A24" s="12" t="s">
        <v>478</v>
      </c>
      <c r="B24" s="13"/>
      <c r="C24" s="13"/>
      <c r="D24" s="42" t="s">
        <v>550</v>
      </c>
      <c r="E24" s="50"/>
      <c r="F24" s="50"/>
      <c r="G24" s="58"/>
      <c r="H24" s="16"/>
    </row>
    <row r="25" spans="1:8" ht="28.5">
      <c r="A25" s="12" t="s">
        <v>479</v>
      </c>
      <c r="B25" s="13"/>
      <c r="C25" s="13"/>
      <c r="D25" s="42" t="s">
        <v>551</v>
      </c>
      <c r="E25" s="50"/>
      <c r="F25" s="50"/>
      <c r="G25" s="58"/>
      <c r="H25" s="16"/>
    </row>
    <row r="26" spans="1:8">
      <c r="A26" s="12" t="s">
        <v>480</v>
      </c>
      <c r="B26" s="13"/>
      <c r="C26" s="13"/>
      <c r="D26" s="42" t="s">
        <v>552</v>
      </c>
      <c r="E26" s="50"/>
      <c r="F26" s="50"/>
      <c r="G26" s="58"/>
      <c r="H26" s="16"/>
    </row>
    <row r="27" spans="1:8" ht="28.5">
      <c r="A27" s="12" t="s">
        <v>481</v>
      </c>
      <c r="B27" s="13"/>
      <c r="C27" s="13"/>
      <c r="D27" s="42" t="s">
        <v>553</v>
      </c>
      <c r="E27" s="50"/>
      <c r="F27" s="50"/>
      <c r="G27" s="58"/>
      <c r="H27" s="16"/>
    </row>
    <row r="28" spans="1:8">
      <c r="A28" s="12" t="s">
        <v>482</v>
      </c>
      <c r="B28" s="13"/>
      <c r="C28" s="13"/>
      <c r="D28" s="42" t="s">
        <v>554</v>
      </c>
      <c r="E28" s="50"/>
      <c r="F28" s="50"/>
      <c r="G28" s="58"/>
      <c r="H28" s="16"/>
    </row>
    <row r="29" spans="1:8">
      <c r="A29" s="12" t="s">
        <v>483</v>
      </c>
      <c r="B29" s="13"/>
      <c r="C29" s="13"/>
      <c r="D29" s="42" t="s">
        <v>555</v>
      </c>
      <c r="E29" s="50"/>
      <c r="F29" s="50"/>
      <c r="G29" s="58"/>
      <c r="H29" s="16"/>
    </row>
    <row r="30" spans="1:8">
      <c r="A30" s="12" t="s">
        <v>484</v>
      </c>
      <c r="B30" s="13"/>
      <c r="C30" s="13"/>
      <c r="D30" s="42" t="s">
        <v>556</v>
      </c>
      <c r="E30" s="50"/>
      <c r="F30" s="50"/>
      <c r="G30" s="58"/>
      <c r="H30" s="16"/>
    </row>
    <row r="31" spans="1:8">
      <c r="A31" s="12" t="s">
        <v>485</v>
      </c>
      <c r="B31" s="13"/>
      <c r="C31" s="13"/>
      <c r="D31" s="42" t="s">
        <v>557</v>
      </c>
      <c r="E31" s="50"/>
      <c r="F31" s="50"/>
      <c r="G31" s="58"/>
      <c r="H31" s="16"/>
    </row>
    <row r="32" spans="1:8">
      <c r="A32" s="12" t="s">
        <v>486</v>
      </c>
      <c r="B32" s="13"/>
      <c r="C32" s="13"/>
      <c r="D32" s="42" t="s">
        <v>558</v>
      </c>
      <c r="E32" s="50"/>
      <c r="F32" s="50"/>
      <c r="G32" s="58"/>
      <c r="H32" s="16"/>
    </row>
    <row r="33" spans="1:8" ht="28.5">
      <c r="A33" s="12" t="s">
        <v>487</v>
      </c>
      <c r="B33" s="13"/>
      <c r="C33" s="13"/>
      <c r="D33" s="42" t="s">
        <v>559</v>
      </c>
      <c r="E33" s="50"/>
      <c r="F33" s="50"/>
      <c r="G33" s="58"/>
      <c r="H33" s="16"/>
    </row>
    <row r="34" spans="1:8">
      <c r="A34" s="12" t="s">
        <v>488</v>
      </c>
      <c r="B34" s="13"/>
      <c r="C34" s="13"/>
      <c r="D34" s="42" t="s">
        <v>560</v>
      </c>
      <c r="E34" s="50"/>
      <c r="F34" s="50"/>
      <c r="G34" s="58"/>
      <c r="H34" s="16"/>
    </row>
    <row r="35" spans="1:8">
      <c r="A35" s="12" t="s">
        <v>489</v>
      </c>
      <c r="B35" s="13"/>
      <c r="C35" s="13"/>
      <c r="D35" s="42" t="s">
        <v>561</v>
      </c>
      <c r="E35" s="50"/>
      <c r="F35" s="50"/>
      <c r="G35" s="58"/>
      <c r="H35" s="16"/>
    </row>
    <row r="36" spans="1:8">
      <c r="A36" s="12" t="s">
        <v>490</v>
      </c>
      <c r="B36" s="13"/>
      <c r="C36" s="13"/>
      <c r="D36" s="42" t="s">
        <v>562</v>
      </c>
      <c r="E36" s="50"/>
      <c r="F36" s="50"/>
      <c r="G36" s="58"/>
      <c r="H36" s="16"/>
    </row>
    <row r="37" spans="1:8">
      <c r="A37" s="12" t="s">
        <v>491</v>
      </c>
      <c r="B37" s="13"/>
      <c r="C37" s="13"/>
      <c r="D37" s="42" t="s">
        <v>563</v>
      </c>
      <c r="E37" s="50"/>
      <c r="F37" s="50"/>
      <c r="G37" s="58"/>
      <c r="H37" s="16"/>
    </row>
    <row r="38" spans="1:8" ht="28.5">
      <c r="A38" s="12" t="s">
        <v>492</v>
      </c>
      <c r="B38" s="13"/>
      <c r="C38" s="13"/>
      <c r="D38" s="42" t="s">
        <v>564</v>
      </c>
      <c r="E38" s="50"/>
      <c r="F38" s="50"/>
      <c r="G38" s="58"/>
      <c r="H38" s="16"/>
    </row>
    <row r="39" spans="1:8">
      <c r="A39" s="12" t="s">
        <v>493</v>
      </c>
      <c r="B39" s="13"/>
      <c r="C39" s="13"/>
      <c r="D39" s="42" t="s">
        <v>565</v>
      </c>
      <c r="E39" s="30">
        <f>1*E14+1*E15+1*E16+1*E17+1*E18+1*E19+1*E20+1*E21+1*E22+1*E23+1*E24+1*E25+1*E26+1*E27+1*E28+1*E29+1*E30+1*E31+1*E32+1*E33+1*E34+1*E35+1*E36+1*E37+1*E38</f>
        <v>0</v>
      </c>
      <c r="F39" s="30">
        <f>1*F14+1*F15+1*F16+1*F17+1*F18+1*F19+1*F20+1*F21+1*F22+1*F23+1*F24+1*F25+1*F26+1*F27+1*F28+1*F29+1*F30+1*F31+1*F32+1*F33+1*F34+1*F35+1*F36+1*F37+1*F38</f>
        <v>0</v>
      </c>
      <c r="G39" s="58"/>
      <c r="H39" s="16"/>
    </row>
    <row r="40" spans="1:8">
      <c r="A40" s="12" t="s">
        <v>494</v>
      </c>
      <c r="B40" s="13"/>
      <c r="C40" s="13"/>
      <c r="D40" s="17" t="s">
        <v>566</v>
      </c>
      <c r="E40" s="63"/>
      <c r="F40" s="63"/>
      <c r="G40" s="38"/>
      <c r="H40" s="16"/>
    </row>
    <row r="41" spans="1:8">
      <c r="A41" s="12" t="s">
        <v>495</v>
      </c>
      <c r="B41" s="13"/>
      <c r="C41" s="13"/>
      <c r="D41" s="42" t="s">
        <v>567</v>
      </c>
      <c r="E41" s="63"/>
      <c r="F41" s="63"/>
      <c r="G41" s="38"/>
      <c r="H41" s="16"/>
    </row>
    <row r="42" spans="1:8" ht="28.5">
      <c r="A42" s="12" t="s">
        <v>496</v>
      </c>
      <c r="B42" s="13"/>
      <c r="C42" s="13"/>
      <c r="D42" s="49" t="s">
        <v>568</v>
      </c>
      <c r="E42" s="50"/>
      <c r="F42" s="50"/>
      <c r="G42" s="58"/>
      <c r="H42" s="16"/>
    </row>
    <row r="43" spans="1:8">
      <c r="A43" s="12" t="s">
        <v>497</v>
      </c>
      <c r="B43" s="13"/>
      <c r="C43" s="13"/>
      <c r="D43" s="49" t="s">
        <v>569</v>
      </c>
      <c r="E43" s="50"/>
      <c r="F43" s="50"/>
      <c r="G43" s="58"/>
      <c r="H43" s="16"/>
    </row>
    <row r="44" spans="1:8">
      <c r="A44" s="12" t="s">
        <v>498</v>
      </c>
      <c r="B44" s="13"/>
      <c r="C44" s="13"/>
      <c r="D44" s="49" t="s">
        <v>570</v>
      </c>
      <c r="E44" s="50"/>
      <c r="F44" s="50"/>
      <c r="G44" s="58"/>
      <c r="H44" s="16"/>
    </row>
    <row r="45" spans="1:8">
      <c r="A45" s="12" t="s">
        <v>499</v>
      </c>
      <c r="B45" s="13"/>
      <c r="C45" s="13"/>
      <c r="D45" s="49" t="s">
        <v>571</v>
      </c>
      <c r="E45" s="50"/>
      <c r="F45" s="50"/>
      <c r="G45" s="58"/>
      <c r="H45" s="16"/>
    </row>
    <row r="46" spans="1:8">
      <c r="A46" s="12" t="s">
        <v>500</v>
      </c>
      <c r="B46" s="13"/>
      <c r="C46" s="13"/>
      <c r="D46" s="49" t="s">
        <v>572</v>
      </c>
      <c r="E46" s="50"/>
      <c r="F46" s="50"/>
      <c r="G46" s="58"/>
      <c r="H46" s="16"/>
    </row>
    <row r="47" spans="1:8">
      <c r="A47" s="12" t="s">
        <v>501</v>
      </c>
      <c r="B47" s="13"/>
      <c r="C47" s="13"/>
      <c r="D47" s="49" t="s">
        <v>573</v>
      </c>
      <c r="E47" s="50"/>
      <c r="F47" s="50"/>
      <c r="G47" s="58"/>
      <c r="H47" s="16"/>
    </row>
    <row r="48" spans="1:8">
      <c r="A48" s="12" t="s">
        <v>502</v>
      </c>
      <c r="B48" s="13"/>
      <c r="C48" s="13"/>
      <c r="D48" s="49" t="s">
        <v>574</v>
      </c>
      <c r="E48" s="50"/>
      <c r="F48" s="50"/>
      <c r="G48" s="58"/>
      <c r="H48" s="16"/>
    </row>
    <row r="49" spans="1:8">
      <c r="A49" s="12" t="s">
        <v>503</v>
      </c>
      <c r="B49" s="13"/>
      <c r="C49" s="13"/>
      <c r="D49" s="49" t="s">
        <v>575</v>
      </c>
      <c r="E49" s="50"/>
      <c r="F49" s="50"/>
      <c r="G49" s="58"/>
      <c r="H49" s="16"/>
    </row>
    <row r="50" spans="1:8">
      <c r="A50" s="12" t="s">
        <v>504</v>
      </c>
      <c r="B50" s="13"/>
      <c r="C50" s="13"/>
      <c r="D50" s="49" t="s">
        <v>576</v>
      </c>
      <c r="E50" s="50"/>
      <c r="F50" s="50"/>
      <c r="G50" s="58"/>
      <c r="H50" s="16"/>
    </row>
    <row r="51" spans="1:8">
      <c r="A51" s="12" t="s">
        <v>505</v>
      </c>
      <c r="B51" s="13"/>
      <c r="C51" s="13"/>
      <c r="D51" s="49" t="s">
        <v>577</v>
      </c>
      <c r="E51" s="50"/>
      <c r="F51" s="50"/>
      <c r="G51" s="58"/>
      <c r="H51" s="16"/>
    </row>
    <row r="52" spans="1:8" ht="28.5">
      <c r="A52" s="12" t="s">
        <v>506</v>
      </c>
      <c r="B52" s="13"/>
      <c r="C52" s="13"/>
      <c r="D52" s="49" t="s">
        <v>578</v>
      </c>
      <c r="E52" s="50"/>
      <c r="F52" s="50"/>
      <c r="G52" s="58"/>
      <c r="H52" s="16"/>
    </row>
    <row r="53" spans="1:8">
      <c r="A53" s="12" t="s">
        <v>507</v>
      </c>
      <c r="B53" s="13"/>
      <c r="C53" s="13"/>
      <c r="D53" s="49" t="s">
        <v>579</v>
      </c>
      <c r="E53" s="50"/>
      <c r="F53" s="50"/>
      <c r="G53" s="58"/>
      <c r="H53" s="16"/>
    </row>
    <row r="54" spans="1:8">
      <c r="A54" s="12" t="s">
        <v>508</v>
      </c>
      <c r="B54" s="13"/>
      <c r="C54" s="13"/>
      <c r="D54" s="49" t="s">
        <v>580</v>
      </c>
      <c r="E54" s="50"/>
      <c r="F54" s="50"/>
      <c r="G54" s="58"/>
      <c r="H54" s="16"/>
    </row>
    <row r="55" spans="1:8">
      <c r="A55" s="12" t="s">
        <v>509</v>
      </c>
      <c r="B55" s="13"/>
      <c r="C55" s="13"/>
      <c r="D55" s="49" t="s">
        <v>581</v>
      </c>
      <c r="E55" s="50"/>
      <c r="F55" s="50"/>
      <c r="G55" s="58"/>
      <c r="H55" s="16"/>
    </row>
    <row r="56" spans="1:8">
      <c r="A56" s="12" t="s">
        <v>510</v>
      </c>
      <c r="B56" s="13"/>
      <c r="C56" s="13"/>
      <c r="D56" s="49" t="s">
        <v>582</v>
      </c>
      <c r="E56" s="50"/>
      <c r="F56" s="50"/>
      <c r="G56" s="58"/>
      <c r="H56" s="16"/>
    </row>
    <row r="57" spans="1:8">
      <c r="A57" s="12" t="s">
        <v>511</v>
      </c>
      <c r="B57" s="13"/>
      <c r="C57" s="13"/>
      <c r="D57" s="49" t="s">
        <v>583</v>
      </c>
      <c r="E57" s="50"/>
      <c r="F57" s="50"/>
      <c r="G57" s="58"/>
      <c r="H57" s="16"/>
    </row>
    <row r="58" spans="1:8">
      <c r="A58" s="12" t="s">
        <v>512</v>
      </c>
      <c r="B58" s="13"/>
      <c r="C58" s="13"/>
      <c r="D58" s="49" t="s">
        <v>584</v>
      </c>
      <c r="E58" s="50"/>
      <c r="F58" s="50"/>
      <c r="G58" s="58"/>
      <c r="H58" s="16"/>
    </row>
    <row r="59" spans="1:8">
      <c r="A59" s="12" t="s">
        <v>513</v>
      </c>
      <c r="B59" s="13"/>
      <c r="C59" s="13"/>
      <c r="D59" s="49" t="s">
        <v>585</v>
      </c>
      <c r="E59" s="50"/>
      <c r="F59" s="50"/>
      <c r="G59" s="58"/>
      <c r="H59" s="16"/>
    </row>
    <row r="60" spans="1:8">
      <c r="A60" s="12" t="s">
        <v>514</v>
      </c>
      <c r="B60" s="13"/>
      <c r="C60" s="13"/>
      <c r="D60" s="49" t="s">
        <v>586</v>
      </c>
      <c r="E60" s="50"/>
      <c r="F60" s="50"/>
      <c r="G60" s="58"/>
      <c r="H60" s="16"/>
    </row>
    <row r="61" spans="1:8" ht="28.5">
      <c r="A61" s="12" t="s">
        <v>515</v>
      </c>
      <c r="B61" s="13"/>
      <c r="C61" s="13"/>
      <c r="D61" s="49" t="s">
        <v>587</v>
      </c>
      <c r="E61" s="50"/>
      <c r="F61" s="50"/>
      <c r="G61" s="58"/>
      <c r="H61" s="16"/>
    </row>
    <row r="62" spans="1:8">
      <c r="A62" s="12" t="s">
        <v>516</v>
      </c>
      <c r="B62" s="13"/>
      <c r="C62" s="13"/>
      <c r="D62" s="49" t="s">
        <v>588</v>
      </c>
      <c r="E62" s="30">
        <f>1*E42+1*E43+1*E44+1*E45+1*E46+1*E47+1*E48+1*E49+1*E50+1*E51+1*E52+1*E53+1*E54+1*E55+1*E56+1*E57+1*E58+1*E59+1*E60+1*E61</f>
        <v>0</v>
      </c>
      <c r="F62" s="30">
        <f>1*F42+1*F43+1*F44+1*F45+1*F46+1*F47+1*F48+1*F49+1*F50+1*F51+1*F52+1*F53+1*F54+1*F55+1*F56+1*F57+1*F58+1*F59+1*F60+1*F61</f>
        <v>0</v>
      </c>
      <c r="G62" s="58"/>
      <c r="H62" s="16"/>
    </row>
    <row r="63" spans="1:8">
      <c r="A63" s="12" t="s">
        <v>517</v>
      </c>
      <c r="B63" s="13"/>
      <c r="C63" s="13"/>
      <c r="D63" s="42" t="s">
        <v>589</v>
      </c>
      <c r="E63" s="63"/>
      <c r="F63" s="63"/>
      <c r="G63" s="38"/>
      <c r="H63" s="16"/>
    </row>
    <row r="64" spans="1:8">
      <c r="A64" s="12" t="s">
        <v>518</v>
      </c>
      <c r="B64" s="13"/>
      <c r="C64" s="13"/>
      <c r="D64" s="49" t="s">
        <v>590</v>
      </c>
      <c r="E64" s="63"/>
      <c r="F64" s="63"/>
      <c r="G64" s="38"/>
      <c r="H64" s="16"/>
    </row>
    <row r="65" spans="1:8">
      <c r="A65" s="12" t="s">
        <v>519</v>
      </c>
      <c r="B65" s="13"/>
      <c r="C65" s="13"/>
      <c r="D65" s="51" t="s">
        <v>591</v>
      </c>
      <c r="E65" s="50"/>
      <c r="F65" s="50"/>
      <c r="G65" s="58"/>
      <c r="H65" s="16"/>
    </row>
    <row r="66" spans="1:8">
      <c r="A66" s="12" t="s">
        <v>520</v>
      </c>
      <c r="B66" s="13"/>
      <c r="C66" s="13"/>
      <c r="D66" s="51" t="s">
        <v>592</v>
      </c>
      <c r="E66" s="50"/>
      <c r="F66" s="50"/>
      <c r="G66" s="58"/>
      <c r="H66" s="16"/>
    </row>
    <row r="67" spans="1:8">
      <c r="A67" s="12" t="s">
        <v>521</v>
      </c>
      <c r="B67" s="13"/>
      <c r="C67" s="13"/>
      <c r="D67" s="51" t="s">
        <v>593</v>
      </c>
      <c r="E67" s="50"/>
      <c r="F67" s="50"/>
      <c r="G67" s="58"/>
      <c r="H67" s="16"/>
    </row>
    <row r="68" spans="1:8">
      <c r="A68" s="12" t="s">
        <v>522</v>
      </c>
      <c r="B68" s="13"/>
      <c r="C68" s="13"/>
      <c r="D68" s="51" t="s">
        <v>594</v>
      </c>
      <c r="E68" s="50"/>
      <c r="F68" s="50"/>
      <c r="G68" s="58"/>
      <c r="H68" s="16"/>
    </row>
    <row r="69" spans="1:8">
      <c r="A69" s="12" t="s">
        <v>523</v>
      </c>
      <c r="B69" s="13"/>
      <c r="C69" s="13"/>
      <c r="D69" s="51" t="s">
        <v>595</v>
      </c>
      <c r="E69" s="50"/>
      <c r="F69" s="50"/>
      <c r="G69" s="58"/>
      <c r="H69" s="16"/>
    </row>
    <row r="70" spans="1:8" ht="28.5">
      <c r="A70" s="12" t="s">
        <v>524</v>
      </c>
      <c r="B70" s="13"/>
      <c r="C70" s="13"/>
      <c r="D70" s="51" t="s">
        <v>596</v>
      </c>
      <c r="E70" s="50"/>
      <c r="F70" s="50"/>
      <c r="G70" s="58"/>
      <c r="H70" s="16"/>
    </row>
    <row r="71" spans="1:8">
      <c r="A71" s="12" t="s">
        <v>525</v>
      </c>
      <c r="B71" s="13"/>
      <c r="C71" s="13"/>
      <c r="D71" s="51" t="s">
        <v>597</v>
      </c>
      <c r="E71" s="63"/>
      <c r="F71" s="63"/>
      <c r="G71" s="38"/>
      <c r="H71" s="16"/>
    </row>
    <row r="72" spans="1:8">
      <c r="A72" s="12" t="s">
        <v>526</v>
      </c>
      <c r="B72" s="13"/>
      <c r="C72" s="13"/>
      <c r="D72" s="52" t="s">
        <v>598</v>
      </c>
      <c r="E72" s="50"/>
      <c r="F72" s="50"/>
      <c r="G72" s="58"/>
      <c r="H72" s="16"/>
    </row>
    <row r="73" spans="1:8">
      <c r="A73" s="12" t="s">
        <v>527</v>
      </c>
      <c r="B73" s="13"/>
      <c r="C73" s="13"/>
      <c r="D73" s="52" t="s">
        <v>599</v>
      </c>
      <c r="E73" s="50"/>
      <c r="F73" s="50"/>
      <c r="G73" s="58"/>
      <c r="H73" s="16"/>
    </row>
    <row r="74" spans="1:8" ht="28.5">
      <c r="A74" s="12" t="s">
        <v>528</v>
      </c>
      <c r="B74" s="13"/>
      <c r="C74" s="13"/>
      <c r="D74" s="52" t="s">
        <v>600</v>
      </c>
      <c r="E74" s="50"/>
      <c r="F74" s="50"/>
      <c r="G74" s="58"/>
      <c r="H74" s="16"/>
    </row>
    <row r="75" spans="1:8" ht="28.5">
      <c r="A75" s="12" t="s">
        <v>529</v>
      </c>
      <c r="B75" s="13"/>
      <c r="C75" s="13"/>
      <c r="D75" s="52" t="s">
        <v>601</v>
      </c>
      <c r="E75" s="50"/>
      <c r="F75" s="50"/>
      <c r="G75" s="58"/>
      <c r="H75" s="16"/>
    </row>
    <row r="76" spans="1:8">
      <c r="A76" s="12" t="s">
        <v>530</v>
      </c>
      <c r="B76" s="13"/>
      <c r="C76" s="13"/>
      <c r="D76" s="52" t="s">
        <v>602</v>
      </c>
      <c r="E76" s="50"/>
      <c r="F76" s="50"/>
      <c r="G76" s="58"/>
      <c r="H76" s="16"/>
    </row>
    <row r="77" spans="1:8" ht="28.5">
      <c r="A77" s="12" t="s">
        <v>531</v>
      </c>
      <c r="B77" s="13"/>
      <c r="C77" s="13"/>
      <c r="D77" s="52" t="s">
        <v>603</v>
      </c>
      <c r="E77" s="50"/>
      <c r="F77" s="50"/>
      <c r="G77" s="58"/>
      <c r="H77" s="16"/>
    </row>
    <row r="78" spans="1:8" ht="28.5">
      <c r="A78" s="12" t="s">
        <v>532</v>
      </c>
      <c r="B78" s="13"/>
      <c r="C78" s="13"/>
      <c r="D78" s="52" t="s">
        <v>604</v>
      </c>
      <c r="E78" s="50"/>
      <c r="F78" s="50"/>
      <c r="G78" s="58"/>
      <c r="H78" s="16"/>
    </row>
    <row r="79" spans="1:8">
      <c r="A79" s="12" t="s">
        <v>533</v>
      </c>
      <c r="B79" s="13"/>
      <c r="C79" s="13"/>
      <c r="D79" s="52" t="s">
        <v>605</v>
      </c>
      <c r="E79" s="30">
        <f>1*E72+1*E73+1*E74+1*E75+1*E76+1*E77+1*E78</f>
        <v>0</v>
      </c>
      <c r="F79" s="30">
        <f>1*F72+1*F73+1*F74+1*F75+1*F76+1*F77+1*F78</f>
        <v>0</v>
      </c>
      <c r="G79" s="58"/>
      <c r="H79" s="16"/>
    </row>
    <row r="80" spans="1:8" ht="28.5">
      <c r="A80" s="12" t="s">
        <v>534</v>
      </c>
      <c r="B80" s="13"/>
      <c r="C80" s="13"/>
      <c r="D80" s="51" t="s">
        <v>606</v>
      </c>
      <c r="E80" s="30">
        <f>1*E65+1*E66+-1*E67+1*E68+1*E69+1*E70+1*E79</f>
        <v>0</v>
      </c>
      <c r="F80" s="30">
        <f>1*F65+1*F66+-1*F67+1*F68+1*F69+1*F70+1*F79</f>
        <v>0</v>
      </c>
      <c r="G80" s="58"/>
      <c r="H80" s="16"/>
    </row>
    <row r="81" spans="1:8">
      <c r="A81" s="12" t="s">
        <v>535</v>
      </c>
      <c r="B81" s="13"/>
      <c r="C81" s="13"/>
      <c r="D81" s="49" t="s">
        <v>607</v>
      </c>
      <c r="E81" s="50"/>
      <c r="F81" s="50"/>
      <c r="G81" s="58"/>
      <c r="H81" s="16"/>
    </row>
    <row r="82" spans="1:8">
      <c r="A82" s="12" t="s">
        <v>536</v>
      </c>
      <c r="B82" s="13"/>
      <c r="C82" s="13"/>
      <c r="D82" s="49" t="s">
        <v>608</v>
      </c>
      <c r="E82" s="30">
        <f>1*E80+1*E81</f>
        <v>0</v>
      </c>
      <c r="F82" s="30">
        <f>1*F80+1*F81</f>
        <v>0</v>
      </c>
      <c r="G82" s="58"/>
      <c r="H82" s="16"/>
    </row>
    <row r="83" spans="1:8">
      <c r="A83" s="12" t="s">
        <v>537</v>
      </c>
      <c r="B83" s="13"/>
      <c r="C83" s="13"/>
      <c r="D83" s="42" t="s">
        <v>609</v>
      </c>
      <c r="E83" s="30">
        <f>1*E62+1*E82</f>
        <v>0</v>
      </c>
      <c r="F83" s="30">
        <f>1*F62+1*F82</f>
        <v>0</v>
      </c>
      <c r="G83" s="58"/>
      <c r="H83" s="16"/>
    </row>
    <row r="84" spans="1:8">
      <c r="A84" s="12"/>
      <c r="B84" s="13"/>
      <c r="C84" s="13" t="s">
        <v>359</v>
      </c>
      <c r="D84" s="38"/>
      <c r="E84" s="38"/>
      <c r="F84" s="38"/>
      <c r="G84" s="38"/>
      <c r="H84" s="16"/>
    </row>
    <row r="85" spans="1:8">
      <c r="A85" s="43"/>
      <c r="B85" s="39"/>
      <c r="C85" s="39" t="s">
        <v>362</v>
      </c>
      <c r="D85" s="39"/>
      <c r="E85" s="39"/>
      <c r="F85" s="39"/>
      <c r="G85" s="39"/>
      <c r="H85" s="44" t="s">
        <v>363</v>
      </c>
    </row>
  </sheetData>
  <sheetProtection algorithmName="SHA-512" hashValue="i/yy8e9VpNpHX6NwXUj8nRyKoeB7hKz4zX18wsMfT0ZMziSLoAuXaoHeptfPDI5y26O9RzzJAtT1D2S5yRlY4Q==" saltValue="JrI88WcZv2xNwSr2QIdwBg==" spinCount="100000" sheet="1" objects="1" scenarios="1"/>
  <mergeCells count="1">
    <mergeCell ref="D1:H1"/>
  </mergeCells>
  <dataValidations count="130"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1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64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6164" r:id="rId4" name="IntroBtn"/>
      </mc:Fallback>
    </mc:AlternateContent>
    <mc:AlternateContent xmlns:mc="http://schemas.openxmlformats.org/markup-compatibility/2006">
      <mc:Choice Requires="x14">
        <control shapeId="6165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7</xdr:col>
                <xdr:colOff>0</xdr:colOff>
                <xdr:row>2</xdr:row>
                <xdr:rowOff>0</xdr:rowOff>
              </to>
            </anchor>
          </controlPr>
        </control>
      </mc:Choice>
      <mc:Fallback>
        <control shapeId="6165" r:id="rId6" name="IntroBt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NA111"/>
  <sheetViews>
    <sheetView showGridLines="0" tabSelected="1" topLeftCell="D82" zoomScaleNormal="100" workbookViewId="0">
      <selection activeCell="J93" sqref="J93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9.85546875" style="15" customWidth="1"/>
    <col min="8" max="365" width="9.140625" style="15"/>
  </cols>
  <sheetData>
    <row r="1" spans="1:8" ht="60" customHeight="1">
      <c r="A1" s="35" t="s">
        <v>610</v>
      </c>
      <c r="D1" s="75" t="s">
        <v>1591</v>
      </c>
      <c r="E1" s="75"/>
      <c r="F1" s="75"/>
      <c r="G1" s="75"/>
      <c r="H1" s="75"/>
    </row>
    <row r="2" spans="1:8" ht="27.95" customHeight="1">
      <c r="D2" s="56" t="s">
        <v>1616</v>
      </c>
    </row>
    <row r="5" spans="1:8">
      <c r="A5" s="40"/>
      <c r="B5" s="36"/>
      <c r="C5" s="36" t="s">
        <v>611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>
      <c r="A12" s="12" t="s">
        <v>466</v>
      </c>
      <c r="B12" s="13"/>
      <c r="C12" s="13"/>
      <c r="D12" s="14" t="s">
        <v>538</v>
      </c>
      <c r="E12" s="63"/>
      <c r="F12" s="63"/>
      <c r="G12" s="38"/>
      <c r="H12" s="16"/>
    </row>
    <row r="13" spans="1:8">
      <c r="A13" s="12" t="s">
        <v>467</v>
      </c>
      <c r="B13" s="13"/>
      <c r="C13" s="13"/>
      <c r="D13" s="17" t="s">
        <v>539</v>
      </c>
      <c r="E13" s="63"/>
      <c r="F13" s="63"/>
      <c r="G13" s="38"/>
      <c r="H13" s="16"/>
    </row>
    <row r="14" spans="1:8">
      <c r="A14" s="12" t="s">
        <v>612</v>
      </c>
      <c r="B14" s="13"/>
      <c r="C14" s="13"/>
      <c r="D14" s="42" t="s">
        <v>650</v>
      </c>
      <c r="E14" s="63"/>
      <c r="F14" s="63"/>
      <c r="G14" s="38"/>
      <c r="H14" s="16"/>
    </row>
    <row r="15" spans="1:8">
      <c r="A15" s="12" t="s">
        <v>468</v>
      </c>
      <c r="B15" s="13"/>
      <c r="C15" s="13"/>
      <c r="D15" s="49" t="s">
        <v>540</v>
      </c>
      <c r="E15" s="50">
        <v>1032850</v>
      </c>
      <c r="F15" s="50">
        <v>1192181</v>
      </c>
      <c r="G15" s="58"/>
      <c r="H15" s="16"/>
    </row>
    <row r="16" spans="1:8">
      <c r="A16" s="12" t="s">
        <v>469</v>
      </c>
      <c r="B16" s="13"/>
      <c r="C16" s="13"/>
      <c r="D16" s="49" t="s">
        <v>541</v>
      </c>
      <c r="E16" s="50">
        <v>0</v>
      </c>
      <c r="F16" s="50">
        <v>0</v>
      </c>
      <c r="G16" s="58"/>
      <c r="H16" s="16"/>
    </row>
    <row r="17" spans="1:8">
      <c r="A17" s="12" t="s">
        <v>613</v>
      </c>
      <c r="B17" s="13"/>
      <c r="C17" s="13"/>
      <c r="D17" s="49" t="s">
        <v>651</v>
      </c>
      <c r="E17" s="50">
        <v>1000000</v>
      </c>
      <c r="F17" s="50">
        <v>1000000</v>
      </c>
      <c r="G17" s="58"/>
      <c r="H17" s="16"/>
    </row>
    <row r="18" spans="1:8">
      <c r="A18" s="12" t="s">
        <v>471</v>
      </c>
      <c r="B18" s="13"/>
      <c r="C18" s="13"/>
      <c r="D18" s="49" t="s">
        <v>543</v>
      </c>
      <c r="E18" s="50">
        <v>3566718</v>
      </c>
      <c r="F18" s="50">
        <v>3682548</v>
      </c>
      <c r="G18" s="58"/>
      <c r="H18" s="16"/>
    </row>
    <row r="19" spans="1:8">
      <c r="A19" s="12" t="s">
        <v>614</v>
      </c>
      <c r="B19" s="13"/>
      <c r="C19" s="13"/>
      <c r="D19" s="49" t="s">
        <v>652</v>
      </c>
      <c r="E19" s="50">
        <v>0</v>
      </c>
      <c r="F19" s="50">
        <v>0</v>
      </c>
      <c r="G19" s="58"/>
      <c r="H19" s="16"/>
    </row>
    <row r="20" spans="1:8">
      <c r="A20" s="12" t="s">
        <v>473</v>
      </c>
      <c r="B20" s="13"/>
      <c r="C20" s="13"/>
      <c r="D20" s="49" t="s">
        <v>545</v>
      </c>
      <c r="E20" s="50">
        <v>0</v>
      </c>
      <c r="F20" s="50">
        <v>0</v>
      </c>
      <c r="G20" s="58"/>
      <c r="H20" s="16"/>
    </row>
    <row r="21" spans="1:8">
      <c r="A21" s="12" t="s">
        <v>615</v>
      </c>
      <c r="B21" s="13"/>
      <c r="C21" s="13"/>
      <c r="D21" s="49" t="s">
        <v>653</v>
      </c>
      <c r="E21" s="50">
        <v>0</v>
      </c>
      <c r="F21" s="50">
        <v>0</v>
      </c>
      <c r="G21" s="58"/>
      <c r="H21" s="16"/>
    </row>
    <row r="22" spans="1:8">
      <c r="A22" s="12" t="s">
        <v>488</v>
      </c>
      <c r="B22" s="13"/>
      <c r="C22" s="13"/>
      <c r="D22" s="49" t="s">
        <v>560</v>
      </c>
      <c r="E22" s="50">
        <v>303689</v>
      </c>
      <c r="F22" s="50">
        <v>342782</v>
      </c>
      <c r="G22" s="58"/>
      <c r="H22" s="16"/>
    </row>
    <row r="23" spans="1:8">
      <c r="A23" s="12" t="s">
        <v>474</v>
      </c>
      <c r="B23" s="13"/>
      <c r="C23" s="13"/>
      <c r="D23" s="49" t="s">
        <v>546</v>
      </c>
      <c r="E23" s="50">
        <v>177324</v>
      </c>
      <c r="F23" s="50">
        <v>218660</v>
      </c>
      <c r="G23" s="58"/>
      <c r="H23" s="16"/>
    </row>
    <row r="24" spans="1:8">
      <c r="A24" s="12" t="s">
        <v>475</v>
      </c>
      <c r="B24" s="13"/>
      <c r="C24" s="13"/>
      <c r="D24" s="49" t="s">
        <v>547</v>
      </c>
      <c r="E24" s="50">
        <v>58215</v>
      </c>
      <c r="F24" s="50">
        <v>52419</v>
      </c>
      <c r="G24" s="58"/>
      <c r="H24" s="16"/>
    </row>
    <row r="25" spans="1:8" ht="28.5">
      <c r="A25" s="12" t="s">
        <v>616</v>
      </c>
      <c r="B25" s="13"/>
      <c r="C25" s="13"/>
      <c r="D25" s="49" t="s">
        <v>654</v>
      </c>
      <c r="E25" s="50">
        <v>8095</v>
      </c>
      <c r="F25" s="50">
        <v>0</v>
      </c>
      <c r="G25" s="58"/>
      <c r="H25" s="16"/>
    </row>
    <row r="26" spans="1:8">
      <c r="A26" s="12" t="s">
        <v>478</v>
      </c>
      <c r="B26" s="13"/>
      <c r="C26" s="13"/>
      <c r="D26" s="49" t="s">
        <v>550</v>
      </c>
      <c r="E26" s="50">
        <v>0</v>
      </c>
      <c r="F26" s="50">
        <v>0</v>
      </c>
      <c r="G26" s="58"/>
      <c r="H26" s="16"/>
    </row>
    <row r="27" spans="1:8">
      <c r="A27" s="12" t="s">
        <v>477</v>
      </c>
      <c r="B27" s="13"/>
      <c r="C27" s="13"/>
      <c r="D27" s="49" t="s">
        <v>549</v>
      </c>
      <c r="E27" s="50">
        <v>69360</v>
      </c>
      <c r="F27" s="50">
        <v>140582</v>
      </c>
      <c r="G27" s="58"/>
      <c r="H27" s="16"/>
    </row>
    <row r="28" spans="1:8">
      <c r="A28" s="12" t="s">
        <v>617</v>
      </c>
      <c r="B28" s="13"/>
      <c r="C28" s="13"/>
      <c r="D28" s="49" t="s">
        <v>655</v>
      </c>
      <c r="E28" s="50">
        <v>887674</v>
      </c>
      <c r="F28" s="50">
        <v>864617</v>
      </c>
      <c r="G28" s="58"/>
      <c r="H28" s="16"/>
    </row>
    <row r="29" spans="1:8">
      <c r="A29" s="12" t="s">
        <v>618</v>
      </c>
      <c r="B29" s="13"/>
      <c r="C29" s="13"/>
      <c r="D29" s="49" t="s">
        <v>656</v>
      </c>
      <c r="E29" s="30">
        <f>1*E15+1*E16+1*E17+1*E18+1*E19+1*E20+1*E21+1*E22+1*E23+1*E24+1*E25+1*E26+1*E27+1*E28</f>
        <v>7103925</v>
      </c>
      <c r="F29" s="30">
        <f>1*F15+1*F16+1*F17+1*F18+1*F19+1*F20+1*F21+1*F22+1*F23+1*F24+1*F25+1*F26+1*F27+1*F28</f>
        <v>7493789</v>
      </c>
      <c r="G29" s="58"/>
      <c r="H29" s="16"/>
    </row>
    <row r="30" spans="1:8">
      <c r="A30" s="12" t="s">
        <v>619</v>
      </c>
      <c r="B30" s="13"/>
      <c r="C30" s="13"/>
      <c r="D30" s="49" t="s">
        <v>657</v>
      </c>
      <c r="E30" s="50">
        <v>0</v>
      </c>
      <c r="F30" s="50">
        <v>0</v>
      </c>
      <c r="G30" s="58"/>
      <c r="H30" s="16"/>
    </row>
    <row r="31" spans="1:8">
      <c r="A31" s="12" t="s">
        <v>620</v>
      </c>
      <c r="B31" s="13"/>
      <c r="C31" s="13"/>
      <c r="D31" s="49" t="s">
        <v>658</v>
      </c>
      <c r="E31" s="30">
        <f>1*E29+1*E30</f>
        <v>7103925</v>
      </c>
      <c r="F31" s="30">
        <f>1*F29+1*F30</f>
        <v>7493789</v>
      </c>
      <c r="G31" s="58"/>
      <c r="H31" s="16"/>
    </row>
    <row r="32" spans="1:8">
      <c r="A32" s="12" t="s">
        <v>621</v>
      </c>
      <c r="B32" s="13"/>
      <c r="C32" s="13"/>
      <c r="D32" s="42" t="s">
        <v>659</v>
      </c>
      <c r="E32" s="63"/>
      <c r="F32" s="63"/>
      <c r="G32" s="38"/>
      <c r="H32" s="16"/>
    </row>
    <row r="33" spans="1:8">
      <c r="A33" s="12" t="s">
        <v>622</v>
      </c>
      <c r="B33" s="13"/>
      <c r="C33" s="13"/>
      <c r="D33" s="49" t="s">
        <v>660</v>
      </c>
      <c r="E33" s="50">
        <v>7271</v>
      </c>
      <c r="F33" s="50">
        <v>7271</v>
      </c>
      <c r="G33" s="58"/>
      <c r="H33" s="16"/>
    </row>
    <row r="34" spans="1:8">
      <c r="A34" s="12" t="s">
        <v>623</v>
      </c>
      <c r="B34" s="13"/>
      <c r="C34" s="13"/>
      <c r="D34" s="49" t="s">
        <v>661</v>
      </c>
      <c r="E34" s="50">
        <v>0</v>
      </c>
      <c r="F34" s="50">
        <v>0</v>
      </c>
      <c r="G34" s="58"/>
      <c r="H34" s="16"/>
    </row>
    <row r="35" spans="1:8">
      <c r="A35" s="12" t="s">
        <v>482</v>
      </c>
      <c r="B35" s="13"/>
      <c r="C35" s="13"/>
      <c r="D35" s="49" t="s">
        <v>554</v>
      </c>
      <c r="E35" s="50">
        <v>22183775</v>
      </c>
      <c r="F35" s="50">
        <v>23428341</v>
      </c>
      <c r="G35" s="58"/>
      <c r="H35" s="16"/>
    </row>
    <row r="36" spans="1:8">
      <c r="A36" s="12" t="s">
        <v>484</v>
      </c>
      <c r="B36" s="13"/>
      <c r="C36" s="13"/>
      <c r="D36" s="49" t="s">
        <v>556</v>
      </c>
      <c r="E36" s="50">
        <v>0</v>
      </c>
      <c r="F36" s="50">
        <v>0</v>
      </c>
      <c r="G36" s="58"/>
      <c r="H36" s="16"/>
    </row>
    <row r="37" spans="1:8">
      <c r="A37" s="12" t="s">
        <v>485</v>
      </c>
      <c r="B37" s="13"/>
      <c r="C37" s="13"/>
      <c r="D37" s="49" t="s">
        <v>557</v>
      </c>
      <c r="E37" s="50">
        <v>0</v>
      </c>
      <c r="F37" s="50">
        <v>0</v>
      </c>
      <c r="G37" s="58"/>
      <c r="H37" s="16"/>
    </row>
    <row r="38" spans="1:8">
      <c r="A38" s="12" t="s">
        <v>486</v>
      </c>
      <c r="B38" s="13"/>
      <c r="C38" s="13"/>
      <c r="D38" s="49" t="s">
        <v>558</v>
      </c>
      <c r="E38" s="50">
        <v>0</v>
      </c>
      <c r="F38" s="50">
        <v>0</v>
      </c>
      <c r="G38" s="58"/>
      <c r="H38" s="16"/>
    </row>
    <row r="39" spans="1:8">
      <c r="A39" s="12" t="s">
        <v>483</v>
      </c>
      <c r="B39" s="13"/>
      <c r="C39" s="13"/>
      <c r="D39" s="49" t="s">
        <v>555</v>
      </c>
      <c r="E39" s="50">
        <v>0</v>
      </c>
      <c r="F39" s="50">
        <v>0</v>
      </c>
      <c r="G39" s="58"/>
      <c r="H39" s="16"/>
    </row>
    <row r="40" spans="1:8">
      <c r="A40" s="12" t="s">
        <v>489</v>
      </c>
      <c r="B40" s="13"/>
      <c r="C40" s="13"/>
      <c r="D40" s="49" t="s">
        <v>561</v>
      </c>
      <c r="E40" s="50">
        <v>1466865</v>
      </c>
      <c r="F40" s="50">
        <v>1466865</v>
      </c>
      <c r="G40" s="58"/>
      <c r="H40" s="16"/>
    </row>
    <row r="41" spans="1:8" ht="28.5">
      <c r="A41" s="12" t="s">
        <v>487</v>
      </c>
      <c r="B41" s="13"/>
      <c r="C41" s="13"/>
      <c r="D41" s="49" t="s">
        <v>559</v>
      </c>
      <c r="E41" s="50">
        <v>7351300</v>
      </c>
      <c r="F41" s="50">
        <v>7223682</v>
      </c>
      <c r="G41" s="58"/>
      <c r="H41" s="16"/>
    </row>
    <row r="42" spans="1:8" ht="28.5">
      <c r="A42" s="12" t="s">
        <v>624</v>
      </c>
      <c r="B42" s="13"/>
      <c r="C42" s="13"/>
      <c r="D42" s="49" t="s">
        <v>662</v>
      </c>
      <c r="E42" s="50">
        <v>0</v>
      </c>
      <c r="F42" s="50">
        <v>0</v>
      </c>
      <c r="G42" s="58"/>
      <c r="H42" s="16"/>
    </row>
    <row r="43" spans="1:8">
      <c r="A43" s="12" t="s">
        <v>480</v>
      </c>
      <c r="B43" s="13"/>
      <c r="C43" s="13"/>
      <c r="D43" s="49" t="s">
        <v>552</v>
      </c>
      <c r="E43" s="50">
        <v>0</v>
      </c>
      <c r="F43" s="50">
        <v>0</v>
      </c>
      <c r="G43" s="58"/>
      <c r="H43" s="16"/>
    </row>
    <row r="44" spans="1:8" ht="28.5">
      <c r="A44" s="12" t="s">
        <v>481</v>
      </c>
      <c r="B44" s="13"/>
      <c r="C44" s="13"/>
      <c r="D44" s="49" t="s">
        <v>553</v>
      </c>
      <c r="E44" s="50">
        <v>0</v>
      </c>
      <c r="F44" s="50">
        <v>0</v>
      </c>
      <c r="G44" s="58"/>
      <c r="H44" s="16"/>
    </row>
    <row r="45" spans="1:8" ht="28.5">
      <c r="A45" s="12" t="s">
        <v>479</v>
      </c>
      <c r="B45" s="13"/>
      <c r="C45" s="13"/>
      <c r="D45" s="49" t="s">
        <v>551</v>
      </c>
      <c r="E45" s="50">
        <v>1483</v>
      </c>
      <c r="F45" s="50">
        <v>0</v>
      </c>
      <c r="G45" s="58"/>
      <c r="H45" s="16"/>
    </row>
    <row r="46" spans="1:8">
      <c r="A46" s="12" t="s">
        <v>490</v>
      </c>
      <c r="B46" s="13"/>
      <c r="C46" s="13"/>
      <c r="D46" s="49" t="s">
        <v>562</v>
      </c>
      <c r="E46" s="50">
        <v>0</v>
      </c>
      <c r="F46" s="50">
        <v>0</v>
      </c>
      <c r="G46" s="58"/>
      <c r="H46" s="16"/>
    </row>
    <row r="47" spans="1:8">
      <c r="A47" s="12" t="s">
        <v>625</v>
      </c>
      <c r="B47" s="13"/>
      <c r="C47" s="13"/>
      <c r="D47" s="49" t="s">
        <v>663</v>
      </c>
      <c r="E47" s="50">
        <v>450250</v>
      </c>
      <c r="F47" s="50">
        <v>867175</v>
      </c>
      <c r="G47" s="58"/>
      <c r="H47" s="16"/>
    </row>
    <row r="48" spans="1:8">
      <c r="A48" s="12" t="s">
        <v>626</v>
      </c>
      <c r="B48" s="13"/>
      <c r="C48" s="13"/>
      <c r="D48" s="49" t="s">
        <v>664</v>
      </c>
      <c r="E48" s="30">
        <f>1*E33+1*E34+1*E35+1*E36+1*E37+1*E38+1*E39+1*E40+1*E41+1*E42+1*E43+1*E44+1*E45+1*E46+1*E47</f>
        <v>31460944</v>
      </c>
      <c r="F48" s="30">
        <f>1*F33+1*F34+1*F35+1*F36+1*F37+1*F38+1*F39+1*F40+1*F41+1*F42+1*F43+1*F44+1*F45+1*F46+1*F47</f>
        <v>32993334</v>
      </c>
      <c r="G48" s="58"/>
      <c r="H48" s="16"/>
    </row>
    <row r="49" spans="1:8">
      <c r="A49" s="12" t="s">
        <v>493</v>
      </c>
      <c r="B49" s="13"/>
      <c r="C49" s="13"/>
      <c r="D49" s="42" t="s">
        <v>565</v>
      </c>
      <c r="E49" s="30">
        <f>1*E31+1*E48</f>
        <v>38564869</v>
      </c>
      <c r="F49" s="30">
        <f>1*F31+1*F48</f>
        <v>40487123</v>
      </c>
      <c r="G49" s="58"/>
      <c r="H49" s="16"/>
    </row>
    <row r="50" spans="1:8">
      <c r="A50" s="12" t="s">
        <v>494</v>
      </c>
      <c r="B50" s="13"/>
      <c r="C50" s="13"/>
      <c r="D50" s="17" t="s">
        <v>566</v>
      </c>
      <c r="E50" s="63"/>
      <c r="F50" s="63"/>
      <c r="G50" s="38"/>
      <c r="H50" s="16"/>
    </row>
    <row r="51" spans="1:8">
      <c r="A51" s="12" t="s">
        <v>495</v>
      </c>
      <c r="B51" s="13"/>
      <c r="C51" s="13"/>
      <c r="D51" s="42" t="s">
        <v>567</v>
      </c>
      <c r="E51" s="63"/>
      <c r="F51" s="63"/>
      <c r="G51" s="38"/>
      <c r="H51" s="16"/>
    </row>
    <row r="52" spans="1:8">
      <c r="A52" s="12" t="s">
        <v>627</v>
      </c>
      <c r="B52" s="13"/>
      <c r="C52" s="13"/>
      <c r="D52" s="49" t="s">
        <v>665</v>
      </c>
      <c r="E52" s="63"/>
      <c r="F52" s="63"/>
      <c r="G52" s="38"/>
      <c r="H52" s="16"/>
    </row>
    <row r="53" spans="1:8" ht="28.5">
      <c r="A53" s="12" t="s">
        <v>628</v>
      </c>
      <c r="B53" s="13"/>
      <c r="C53" s="13"/>
      <c r="D53" s="51" t="s">
        <v>666</v>
      </c>
      <c r="E53" s="50">
        <v>1033891</v>
      </c>
      <c r="F53" s="50">
        <v>1410638</v>
      </c>
      <c r="G53" s="58"/>
      <c r="H53" s="16"/>
    </row>
    <row r="54" spans="1:8">
      <c r="A54" s="12" t="s">
        <v>629</v>
      </c>
      <c r="B54" s="13"/>
      <c r="C54" s="13"/>
      <c r="D54" s="51" t="s">
        <v>667</v>
      </c>
      <c r="E54" s="50">
        <v>0</v>
      </c>
      <c r="F54" s="50">
        <v>0</v>
      </c>
      <c r="G54" s="58"/>
      <c r="H54" s="16"/>
    </row>
    <row r="55" spans="1:8">
      <c r="A55" s="12" t="s">
        <v>630</v>
      </c>
      <c r="B55" s="13"/>
      <c r="C55" s="13"/>
      <c r="D55" s="51" t="s">
        <v>668</v>
      </c>
      <c r="E55" s="50">
        <v>0</v>
      </c>
      <c r="F55" s="50">
        <v>0</v>
      </c>
      <c r="G55" s="58"/>
      <c r="H55" s="16"/>
    </row>
    <row r="56" spans="1:8">
      <c r="A56" s="12" t="s">
        <v>498</v>
      </c>
      <c r="B56" s="13"/>
      <c r="C56" s="13"/>
      <c r="D56" s="51" t="s">
        <v>570</v>
      </c>
      <c r="E56" s="50">
        <v>5154712</v>
      </c>
      <c r="F56" s="50">
        <v>4695502</v>
      </c>
      <c r="G56" s="58"/>
      <c r="H56" s="16"/>
    </row>
    <row r="57" spans="1:8">
      <c r="A57" s="12" t="s">
        <v>499</v>
      </c>
      <c r="B57" s="13"/>
      <c r="C57" s="13"/>
      <c r="D57" s="51" t="s">
        <v>571</v>
      </c>
      <c r="E57" s="50">
        <v>0</v>
      </c>
      <c r="F57" s="50">
        <v>0</v>
      </c>
      <c r="G57" s="58"/>
      <c r="H57" s="16"/>
    </row>
    <row r="58" spans="1:8">
      <c r="A58" s="12" t="s">
        <v>500</v>
      </c>
      <c r="B58" s="13"/>
      <c r="C58" s="13"/>
      <c r="D58" s="51" t="s">
        <v>572</v>
      </c>
      <c r="E58" s="50">
        <v>2145536</v>
      </c>
      <c r="F58" s="50">
        <v>1618252</v>
      </c>
      <c r="G58" s="58"/>
      <c r="H58" s="16"/>
    </row>
    <row r="59" spans="1:8">
      <c r="A59" s="12" t="s">
        <v>631</v>
      </c>
      <c r="B59" s="13"/>
      <c r="C59" s="13"/>
      <c r="D59" s="51" t="s">
        <v>669</v>
      </c>
      <c r="E59" s="50">
        <v>0</v>
      </c>
      <c r="F59" s="50">
        <v>0</v>
      </c>
      <c r="G59" s="58"/>
      <c r="H59" s="16"/>
    </row>
    <row r="60" spans="1:8">
      <c r="A60" s="12" t="s">
        <v>501</v>
      </c>
      <c r="B60" s="13"/>
      <c r="C60" s="13"/>
      <c r="D60" s="51" t="s">
        <v>573</v>
      </c>
      <c r="E60" s="50">
        <v>47399</v>
      </c>
      <c r="F60" s="50">
        <v>92590</v>
      </c>
      <c r="G60" s="58"/>
      <c r="H60" s="16"/>
    </row>
    <row r="61" spans="1:8">
      <c r="A61" s="12" t="s">
        <v>510</v>
      </c>
      <c r="B61" s="13"/>
      <c r="C61" s="13"/>
      <c r="D61" s="51" t="s">
        <v>582</v>
      </c>
      <c r="E61" s="50">
        <v>0</v>
      </c>
      <c r="F61" s="50">
        <v>0</v>
      </c>
      <c r="G61" s="58"/>
      <c r="H61" s="16"/>
    </row>
    <row r="62" spans="1:8">
      <c r="A62" s="12" t="s">
        <v>502</v>
      </c>
      <c r="B62" s="13"/>
      <c r="C62" s="13"/>
      <c r="D62" s="51" t="s">
        <v>574</v>
      </c>
      <c r="E62" s="50">
        <v>64775</v>
      </c>
      <c r="F62" s="50">
        <v>48878</v>
      </c>
      <c r="G62" s="58"/>
      <c r="H62" s="16"/>
    </row>
    <row r="63" spans="1:8">
      <c r="A63" s="12" t="s">
        <v>503</v>
      </c>
      <c r="B63" s="13"/>
      <c r="C63" s="13"/>
      <c r="D63" s="51" t="s">
        <v>575</v>
      </c>
      <c r="E63" s="50">
        <v>0</v>
      </c>
      <c r="F63" s="50">
        <v>0</v>
      </c>
      <c r="G63" s="58"/>
      <c r="H63" s="16"/>
    </row>
    <row r="64" spans="1:8">
      <c r="A64" s="12" t="s">
        <v>632</v>
      </c>
      <c r="B64" s="13"/>
      <c r="C64" s="13"/>
      <c r="D64" s="51" t="s">
        <v>583</v>
      </c>
      <c r="E64" s="50">
        <v>19231</v>
      </c>
      <c r="F64" s="50">
        <v>19231</v>
      </c>
      <c r="G64" s="58"/>
      <c r="H64" s="16"/>
    </row>
    <row r="65" spans="1:8">
      <c r="A65" s="12" t="s">
        <v>633</v>
      </c>
      <c r="B65" s="13"/>
      <c r="C65" s="13"/>
      <c r="D65" s="51" t="s">
        <v>670</v>
      </c>
      <c r="E65" s="50">
        <v>1270979</v>
      </c>
      <c r="F65" s="50">
        <v>1726522</v>
      </c>
      <c r="G65" s="58"/>
      <c r="H65" s="16"/>
    </row>
    <row r="66" spans="1:8">
      <c r="A66" s="12" t="s">
        <v>504</v>
      </c>
      <c r="B66" s="13"/>
      <c r="C66" s="13"/>
      <c r="D66" s="51" t="s">
        <v>576</v>
      </c>
      <c r="E66" s="50">
        <v>0</v>
      </c>
      <c r="F66" s="50">
        <v>0</v>
      </c>
      <c r="G66" s="58"/>
      <c r="H66" s="16"/>
    </row>
    <row r="67" spans="1:8">
      <c r="A67" s="12" t="s">
        <v>634</v>
      </c>
      <c r="B67" s="13"/>
      <c r="C67" s="13"/>
      <c r="D67" s="51" t="s">
        <v>671</v>
      </c>
      <c r="E67" s="50">
        <v>433455</v>
      </c>
      <c r="F67" s="50">
        <v>1215981</v>
      </c>
      <c r="G67" s="58"/>
      <c r="H67" s="16"/>
    </row>
    <row r="68" spans="1:8">
      <c r="A68" s="12" t="s">
        <v>505</v>
      </c>
      <c r="B68" s="13"/>
      <c r="C68" s="13"/>
      <c r="D68" s="51" t="s">
        <v>577</v>
      </c>
      <c r="E68" s="50">
        <v>0</v>
      </c>
      <c r="F68" s="50">
        <v>0</v>
      </c>
      <c r="G68" s="58"/>
      <c r="H68" s="16"/>
    </row>
    <row r="69" spans="1:8" ht="28.5">
      <c r="A69" s="12" t="s">
        <v>635</v>
      </c>
      <c r="B69" s="13"/>
      <c r="C69" s="13"/>
      <c r="D69" s="51" t="s">
        <v>672</v>
      </c>
      <c r="E69" s="50">
        <v>11249</v>
      </c>
      <c r="F69" s="50">
        <v>0</v>
      </c>
      <c r="G69" s="58"/>
      <c r="H69" s="16"/>
    </row>
    <row r="70" spans="1:8">
      <c r="A70" s="12" t="s">
        <v>636</v>
      </c>
      <c r="B70" s="13"/>
      <c r="C70" s="13"/>
      <c r="D70" s="51" t="s">
        <v>673</v>
      </c>
      <c r="E70" s="50">
        <v>0</v>
      </c>
      <c r="F70" s="50">
        <v>0</v>
      </c>
      <c r="G70" s="58"/>
      <c r="H70" s="16"/>
    </row>
    <row r="71" spans="1:8">
      <c r="A71" s="12" t="s">
        <v>637</v>
      </c>
      <c r="B71" s="13"/>
      <c r="C71" s="13"/>
      <c r="D71" s="51" t="s">
        <v>674</v>
      </c>
      <c r="E71" s="50">
        <v>1374984</v>
      </c>
      <c r="F71" s="50">
        <v>1108020</v>
      </c>
      <c r="G71" s="58"/>
      <c r="H71" s="16"/>
    </row>
    <row r="72" spans="1:8">
      <c r="A72" s="12" t="s">
        <v>638</v>
      </c>
      <c r="B72" s="13"/>
      <c r="C72" s="13"/>
      <c r="D72" s="51" t="s">
        <v>656</v>
      </c>
      <c r="E72" s="30">
        <f>1*E53+1*E54+1*E55+1*E56+1*E57+1*E58+1*E59+1*E60+1*E61+1*E62+1*E63+1*E64+1*E65+1*E66+1*E67+1*E68+1*E69+1*E70+1*E71</f>
        <v>11556211</v>
      </c>
      <c r="F72" s="30">
        <f>1*F53+1*F54+1*F55+1*F56+1*F57+1*F58+1*F59+1*F60+1*F61+1*F62+1*F63+1*F64+1*F65+1*F66+1*F67+1*F68+1*F69+1*F70+1*F71</f>
        <v>11935614</v>
      </c>
      <c r="G72" s="58"/>
      <c r="H72" s="16"/>
    </row>
    <row r="73" spans="1:8" ht="42.75">
      <c r="A73" s="12" t="s">
        <v>515</v>
      </c>
      <c r="B73" s="13"/>
      <c r="C73" s="13"/>
      <c r="D73" s="51" t="s">
        <v>587</v>
      </c>
      <c r="E73" s="50">
        <v>0</v>
      </c>
      <c r="F73" s="50">
        <v>0</v>
      </c>
      <c r="G73" s="58"/>
      <c r="H73" s="16"/>
    </row>
    <row r="74" spans="1:8">
      <c r="A74" s="12" t="s">
        <v>639</v>
      </c>
      <c r="B74" s="13"/>
      <c r="C74" s="13"/>
      <c r="D74" s="51" t="s">
        <v>675</v>
      </c>
      <c r="E74" s="30">
        <f>1*E72+1*E73</f>
        <v>11556211</v>
      </c>
      <c r="F74" s="30">
        <f>1*F72+1*F73</f>
        <v>11935614</v>
      </c>
      <c r="G74" s="58"/>
      <c r="H74" s="16"/>
    </row>
    <row r="75" spans="1:8">
      <c r="A75" s="12" t="s">
        <v>640</v>
      </c>
      <c r="B75" s="13"/>
      <c r="C75" s="13"/>
      <c r="D75" s="49" t="s">
        <v>676</v>
      </c>
      <c r="E75" s="63"/>
      <c r="F75" s="63"/>
      <c r="G75" s="38"/>
      <c r="H75" s="16"/>
    </row>
    <row r="76" spans="1:8" ht="42.75">
      <c r="A76" s="12" t="s">
        <v>496</v>
      </c>
      <c r="B76" s="13"/>
      <c r="C76" s="13"/>
      <c r="D76" s="51" t="s">
        <v>568</v>
      </c>
      <c r="E76" s="50">
        <v>11987788</v>
      </c>
      <c r="F76" s="50">
        <v>13469034</v>
      </c>
      <c r="G76" s="58"/>
      <c r="H76" s="16"/>
    </row>
    <row r="77" spans="1:8">
      <c r="A77" s="12" t="s">
        <v>509</v>
      </c>
      <c r="B77" s="13"/>
      <c r="C77" s="13"/>
      <c r="D77" s="51" t="s">
        <v>581</v>
      </c>
      <c r="E77" s="50">
        <v>426074</v>
      </c>
      <c r="F77" s="50">
        <v>379412</v>
      </c>
      <c r="G77" s="58"/>
      <c r="H77" s="16"/>
    </row>
    <row r="78" spans="1:8">
      <c r="A78" s="12" t="s">
        <v>641</v>
      </c>
      <c r="B78" s="13"/>
      <c r="C78" s="13"/>
      <c r="D78" s="51" t="s">
        <v>677</v>
      </c>
      <c r="E78" s="50">
        <v>0</v>
      </c>
      <c r="F78" s="50">
        <v>0</v>
      </c>
      <c r="G78" s="58"/>
      <c r="H78" s="16"/>
    </row>
    <row r="79" spans="1:8">
      <c r="A79" s="12" t="s">
        <v>642</v>
      </c>
      <c r="B79" s="13"/>
      <c r="C79" s="13"/>
      <c r="D79" s="51" t="s">
        <v>678</v>
      </c>
      <c r="E79" s="50">
        <v>0</v>
      </c>
      <c r="F79" s="50">
        <v>0</v>
      </c>
      <c r="G79" s="58"/>
      <c r="H79" s="16"/>
    </row>
    <row r="80" spans="1:8">
      <c r="A80" s="12" t="s">
        <v>513</v>
      </c>
      <c r="B80" s="13"/>
      <c r="C80" s="13"/>
      <c r="D80" s="51" t="s">
        <v>585</v>
      </c>
      <c r="E80" s="50">
        <v>0</v>
      </c>
      <c r="F80" s="50">
        <v>0</v>
      </c>
      <c r="G80" s="58"/>
      <c r="H80" s="16"/>
    </row>
    <row r="81" spans="1:8">
      <c r="A81" s="12" t="s">
        <v>643</v>
      </c>
      <c r="B81" s="13"/>
      <c r="C81" s="13"/>
      <c r="D81" s="51" t="s">
        <v>583</v>
      </c>
      <c r="E81" s="50">
        <v>141604</v>
      </c>
      <c r="F81" s="50">
        <v>160833</v>
      </c>
      <c r="G81" s="58"/>
      <c r="H81" s="16"/>
    </row>
    <row r="82" spans="1:8">
      <c r="A82" s="12" t="s">
        <v>644</v>
      </c>
      <c r="B82" s="13"/>
      <c r="C82" s="13"/>
      <c r="D82" s="51" t="s">
        <v>679</v>
      </c>
      <c r="E82" s="50">
        <v>239654</v>
      </c>
      <c r="F82" s="50">
        <v>221518</v>
      </c>
      <c r="G82" s="58"/>
      <c r="H82" s="16"/>
    </row>
    <row r="83" spans="1:8">
      <c r="A83" s="12" t="s">
        <v>645</v>
      </c>
      <c r="B83" s="13"/>
      <c r="C83" s="13"/>
      <c r="D83" s="51" t="s">
        <v>680</v>
      </c>
      <c r="E83" s="50">
        <v>44582</v>
      </c>
      <c r="F83" s="50">
        <v>66875</v>
      </c>
      <c r="G83" s="58"/>
      <c r="H83" s="16"/>
    </row>
    <row r="84" spans="1:8" ht="42.75">
      <c r="A84" s="12" t="s">
        <v>646</v>
      </c>
      <c r="B84" s="13"/>
      <c r="C84" s="13"/>
      <c r="D84" s="51" t="s">
        <v>681</v>
      </c>
      <c r="E84" s="50">
        <v>0</v>
      </c>
      <c r="F84" s="50">
        <v>0</v>
      </c>
      <c r="G84" s="58"/>
      <c r="H84" s="16"/>
    </row>
    <row r="85" spans="1:8">
      <c r="A85" s="12" t="s">
        <v>647</v>
      </c>
      <c r="B85" s="13"/>
      <c r="C85" s="13"/>
      <c r="D85" s="51" t="s">
        <v>682</v>
      </c>
      <c r="E85" s="50">
        <v>0</v>
      </c>
      <c r="F85" s="50">
        <v>0</v>
      </c>
      <c r="G85" s="58"/>
      <c r="H85" s="16"/>
    </row>
    <row r="86" spans="1:8">
      <c r="A86" s="12" t="s">
        <v>648</v>
      </c>
      <c r="B86" s="13"/>
      <c r="C86" s="13"/>
      <c r="D86" s="51" t="s">
        <v>683</v>
      </c>
      <c r="E86" s="50">
        <v>299640</v>
      </c>
      <c r="F86" s="50">
        <v>0</v>
      </c>
      <c r="G86" s="58"/>
      <c r="H86" s="16"/>
    </row>
    <row r="87" spans="1:8">
      <c r="A87" s="12" t="s">
        <v>649</v>
      </c>
      <c r="B87" s="13"/>
      <c r="C87" s="13"/>
      <c r="D87" s="51" t="s">
        <v>684</v>
      </c>
      <c r="E87" s="30">
        <f>1*E76+1*E77+1*E78+1*E79+1*E80+1*E81+1*E82+1*E83+1*E84+1*E85+1*E86</f>
        <v>13139342</v>
      </c>
      <c r="F87" s="30">
        <f>1*F76+1*F77+1*F78+1*F79+1*F80+1*F81+1*F82+1*F83+1*F84+1*F85+1*F86</f>
        <v>14297672</v>
      </c>
      <c r="G87" s="58"/>
      <c r="H87" s="16"/>
    </row>
    <row r="88" spans="1:8">
      <c r="A88" s="12" t="s">
        <v>516</v>
      </c>
      <c r="B88" s="13"/>
      <c r="C88" s="13"/>
      <c r="D88" s="49" t="s">
        <v>588</v>
      </c>
      <c r="E88" s="30">
        <f>1*E74+1*E87</f>
        <v>24695553</v>
      </c>
      <c r="F88" s="30">
        <f>1*F74+1*F87</f>
        <v>26233286</v>
      </c>
      <c r="G88" s="58"/>
      <c r="H88" s="16"/>
    </row>
    <row r="89" spans="1:8">
      <c r="A89" s="12" t="s">
        <v>517</v>
      </c>
      <c r="B89" s="13"/>
      <c r="C89" s="13"/>
      <c r="D89" s="42" t="s">
        <v>589</v>
      </c>
      <c r="E89" s="63"/>
      <c r="F89" s="63"/>
      <c r="G89" s="38"/>
      <c r="H89" s="16"/>
    </row>
    <row r="90" spans="1:8">
      <c r="A90" s="12" t="s">
        <v>518</v>
      </c>
      <c r="B90" s="13"/>
      <c r="C90" s="13"/>
      <c r="D90" s="49" t="s">
        <v>590</v>
      </c>
      <c r="E90" s="63"/>
      <c r="F90" s="63"/>
      <c r="G90" s="38"/>
      <c r="H90" s="16"/>
    </row>
    <row r="91" spans="1:8">
      <c r="A91" s="12" t="s">
        <v>519</v>
      </c>
      <c r="B91" s="13"/>
      <c r="C91" s="13"/>
      <c r="D91" s="51" t="s">
        <v>591</v>
      </c>
      <c r="E91" s="50">
        <v>7700000</v>
      </c>
      <c r="F91" s="50">
        <v>7700000</v>
      </c>
      <c r="G91" s="58"/>
      <c r="H91" s="16"/>
    </row>
    <row r="92" spans="1:8">
      <c r="A92" s="12" t="s">
        <v>520</v>
      </c>
      <c r="B92" s="13"/>
      <c r="C92" s="13"/>
      <c r="D92" s="51" t="s">
        <v>592</v>
      </c>
      <c r="E92" s="50">
        <v>0</v>
      </c>
      <c r="F92" s="50">
        <v>0</v>
      </c>
      <c r="G92" s="58"/>
      <c r="H92" s="16"/>
    </row>
    <row r="93" spans="1:8">
      <c r="A93" s="12" t="s">
        <v>521</v>
      </c>
      <c r="B93" s="13"/>
      <c r="C93" s="13"/>
      <c r="D93" s="51" t="s">
        <v>593</v>
      </c>
      <c r="E93" s="50">
        <v>0</v>
      </c>
      <c r="F93" s="50">
        <v>0</v>
      </c>
      <c r="G93" s="58"/>
      <c r="H93" s="16"/>
    </row>
    <row r="94" spans="1:8">
      <c r="A94" s="12" t="s">
        <v>522</v>
      </c>
      <c r="B94" s="13"/>
      <c r="C94" s="13"/>
      <c r="D94" s="51" t="s">
        <v>594</v>
      </c>
      <c r="E94" s="50">
        <v>2648971</v>
      </c>
      <c r="F94" s="50">
        <v>2648971</v>
      </c>
      <c r="G94" s="58"/>
      <c r="H94" s="16"/>
    </row>
    <row r="95" spans="1:8">
      <c r="A95" s="12" t="s">
        <v>523</v>
      </c>
      <c r="B95" s="13"/>
      <c r="C95" s="13"/>
      <c r="D95" s="51" t="s">
        <v>595</v>
      </c>
      <c r="E95" s="50">
        <v>0</v>
      </c>
      <c r="F95" s="50">
        <v>0</v>
      </c>
      <c r="G95" s="58"/>
      <c r="H95" s="16"/>
    </row>
    <row r="96" spans="1:8" ht="28.5">
      <c r="A96" s="12" t="s">
        <v>524</v>
      </c>
      <c r="B96" s="13"/>
      <c r="C96" s="13"/>
      <c r="D96" s="51" t="s">
        <v>596</v>
      </c>
      <c r="E96" s="50">
        <v>3543131</v>
      </c>
      <c r="F96" s="50">
        <v>3911783</v>
      </c>
      <c r="G96" s="58"/>
      <c r="H96" s="16"/>
    </row>
    <row r="97" spans="1:8">
      <c r="A97" s="12" t="s">
        <v>525</v>
      </c>
      <c r="B97" s="13"/>
      <c r="C97" s="13"/>
      <c r="D97" s="51" t="s">
        <v>597</v>
      </c>
      <c r="E97" s="63"/>
      <c r="F97" s="63"/>
      <c r="G97" s="38"/>
      <c r="H97" s="16"/>
    </row>
    <row r="98" spans="1:8">
      <c r="A98" s="12" t="s">
        <v>526</v>
      </c>
      <c r="B98" s="13"/>
      <c r="C98" s="13"/>
      <c r="D98" s="52" t="s">
        <v>598</v>
      </c>
      <c r="E98" s="50">
        <v>0</v>
      </c>
      <c r="F98" s="50">
        <v>0</v>
      </c>
      <c r="G98" s="58"/>
      <c r="H98" s="16"/>
    </row>
    <row r="99" spans="1:8">
      <c r="A99" s="12" t="s">
        <v>527</v>
      </c>
      <c r="B99" s="13"/>
      <c r="C99" s="13"/>
      <c r="D99" s="52" t="s">
        <v>599</v>
      </c>
      <c r="E99" s="50">
        <v>0</v>
      </c>
      <c r="F99" s="50">
        <v>0</v>
      </c>
      <c r="G99" s="58"/>
      <c r="H99" s="16"/>
    </row>
    <row r="100" spans="1:8" ht="28.5">
      <c r="A100" s="12" t="s">
        <v>528</v>
      </c>
      <c r="B100" s="13"/>
      <c r="C100" s="13"/>
      <c r="D100" s="52" t="s">
        <v>600</v>
      </c>
      <c r="E100" s="50">
        <v>0</v>
      </c>
      <c r="F100" s="50">
        <v>0</v>
      </c>
      <c r="G100" s="58"/>
      <c r="H100" s="16"/>
    </row>
    <row r="101" spans="1:8" ht="28.5">
      <c r="A101" s="12" t="s">
        <v>529</v>
      </c>
      <c r="B101" s="13"/>
      <c r="C101" s="13"/>
      <c r="D101" s="52" t="s">
        <v>601</v>
      </c>
      <c r="E101" s="50">
        <v>-10032</v>
      </c>
      <c r="F101" s="50">
        <v>-6917</v>
      </c>
      <c r="G101" s="58"/>
      <c r="H101" s="16"/>
    </row>
    <row r="102" spans="1:8">
      <c r="A102" s="12" t="s">
        <v>530</v>
      </c>
      <c r="B102" s="13"/>
      <c r="C102" s="13"/>
      <c r="D102" s="52" t="s">
        <v>602</v>
      </c>
      <c r="E102" s="50">
        <v>-12754</v>
      </c>
      <c r="F102" s="50">
        <v>0</v>
      </c>
      <c r="G102" s="58"/>
      <c r="H102" s="16"/>
    </row>
    <row r="103" spans="1:8" ht="28.5">
      <c r="A103" s="12" t="s">
        <v>531</v>
      </c>
      <c r="B103" s="13"/>
      <c r="C103" s="13"/>
      <c r="D103" s="52" t="s">
        <v>603</v>
      </c>
      <c r="E103" s="50">
        <v>0</v>
      </c>
      <c r="F103" s="50">
        <v>0</v>
      </c>
      <c r="G103" s="58"/>
      <c r="H103" s="16"/>
    </row>
    <row r="104" spans="1:8" ht="28.5">
      <c r="A104" s="12" t="s">
        <v>532</v>
      </c>
      <c r="B104" s="13"/>
      <c r="C104" s="13"/>
      <c r="D104" s="52" t="s">
        <v>604</v>
      </c>
      <c r="E104" s="50">
        <v>0</v>
      </c>
      <c r="F104" s="50">
        <v>0</v>
      </c>
      <c r="G104" s="58"/>
      <c r="H104" s="16"/>
    </row>
    <row r="105" spans="1:8">
      <c r="A105" s="12" t="s">
        <v>533</v>
      </c>
      <c r="B105" s="13"/>
      <c r="C105" s="13"/>
      <c r="D105" s="52" t="s">
        <v>605</v>
      </c>
      <c r="E105" s="30">
        <f>1*E98+1*E99+1*E100+1*E101+1*E102+1*E103+1*E104</f>
        <v>-22786</v>
      </c>
      <c r="F105" s="30">
        <f>1*F98+1*F99+1*F100+1*F101+1*F102+1*F103+1*F104</f>
        <v>-6917</v>
      </c>
      <c r="G105" s="58"/>
      <c r="H105" s="16"/>
    </row>
    <row r="106" spans="1:8" ht="28.5">
      <c r="A106" s="12" t="s">
        <v>534</v>
      </c>
      <c r="B106" s="13"/>
      <c r="C106" s="13"/>
      <c r="D106" s="51" t="s">
        <v>606</v>
      </c>
      <c r="E106" s="30">
        <f>1*E91+1*E92+-1*E93+1*E94+1*E95+1*E96+1*E105</f>
        <v>13869316</v>
      </c>
      <c r="F106" s="30">
        <f>1*F91+1*F92+-1*F93+1*F94+1*F95+1*F96+1*F105</f>
        <v>14253837</v>
      </c>
      <c r="G106" s="58"/>
      <c r="H106" s="16"/>
    </row>
    <row r="107" spans="1:8">
      <c r="A107" s="12" t="s">
        <v>535</v>
      </c>
      <c r="B107" s="13"/>
      <c r="C107" s="13"/>
      <c r="D107" s="49" t="s">
        <v>607</v>
      </c>
      <c r="E107" s="50">
        <v>0</v>
      </c>
      <c r="F107" s="50">
        <v>0</v>
      </c>
      <c r="G107" s="58"/>
      <c r="H107" s="16"/>
    </row>
    <row r="108" spans="1:8">
      <c r="A108" s="12" t="s">
        <v>536</v>
      </c>
      <c r="B108" s="13"/>
      <c r="C108" s="13"/>
      <c r="D108" s="49" t="s">
        <v>608</v>
      </c>
      <c r="E108" s="30">
        <f>1*E106+1*E107</f>
        <v>13869316</v>
      </c>
      <c r="F108" s="30">
        <f>1*F106+1*F107</f>
        <v>14253837</v>
      </c>
      <c r="G108" s="58"/>
      <c r="H108" s="16"/>
    </row>
    <row r="109" spans="1:8">
      <c r="A109" s="12" t="s">
        <v>537</v>
      </c>
      <c r="B109" s="13"/>
      <c r="C109" s="13"/>
      <c r="D109" s="42" t="s">
        <v>609</v>
      </c>
      <c r="E109" s="30">
        <f>1*E88+1*E108</f>
        <v>38564869</v>
      </c>
      <c r="F109" s="30">
        <f>1*F88+1*F108</f>
        <v>40487123</v>
      </c>
      <c r="G109" s="58"/>
      <c r="H109" s="16"/>
    </row>
    <row r="110" spans="1:8">
      <c r="A110" s="12"/>
      <c r="B110" s="13"/>
      <c r="C110" s="13" t="s">
        <v>359</v>
      </c>
      <c r="D110" s="38"/>
      <c r="E110" s="38"/>
      <c r="F110" s="38"/>
      <c r="G110" s="38"/>
      <c r="H110" s="16"/>
    </row>
    <row r="111" spans="1:8">
      <c r="A111" s="43"/>
      <c r="B111" s="39"/>
      <c r="C111" s="39" t="s">
        <v>362</v>
      </c>
      <c r="D111" s="39"/>
      <c r="E111" s="39"/>
      <c r="F111" s="39"/>
      <c r="G111" s="39"/>
      <c r="H111" s="44" t="s">
        <v>363</v>
      </c>
    </row>
  </sheetData>
  <sheetProtection algorithmName="SHA-512" hashValue="GsxPDwZovJ4N1a0K5ljElg+e5W7YM9lW9FiaxtcbciH5zAxlDHILQrkSONbW5TFsTiWhUjJgb+3o3UtozuS9HQ==" saltValue="9BqB3aKDf78UC2U1K/qZyg==" spinCount="100000" sheet="1" objects="1" scenarios="1"/>
  <mergeCells count="1">
    <mergeCell ref="D1:H1"/>
  </mergeCells>
  <dataValidations count="174"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6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7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8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8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9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9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0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07">
      <formula1>-999999999999999</formula1>
      <formula2>999999999999999</formula2>
    </dataValidation>
  </dataValidations>
  <hyperlinks>
    <hyperlink ref="D2" location="Navigator!B17" display="Back to Navigator"/>
  </hyperlinks>
  <pageMargins left="0.7" right="0.7" top="0.75" bottom="0.75" header="0.3" footer="0.3"/>
  <pageSetup scale="68" fitToWidth="2" fitToHeight="2"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7188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7188" r:id="rId4" name="IntroBtn"/>
      </mc:Fallback>
    </mc:AlternateContent>
    <mc:AlternateContent xmlns:mc="http://schemas.openxmlformats.org/markup-compatibility/2006">
      <mc:Choice Requires="x14">
        <control shapeId="7189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7189" r:id="rId6" name="IntroBt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NA57"/>
  <sheetViews>
    <sheetView showGridLines="0" topLeftCell="D1" workbookViewId="0">
      <selection activeCell="D10" sqref="D10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7.5703125" style="15" customWidth="1"/>
    <col min="8" max="365" width="9.140625" style="15"/>
  </cols>
  <sheetData>
    <row r="1" spans="1:8" ht="60" customHeight="1">
      <c r="A1" s="35" t="s">
        <v>685</v>
      </c>
      <c r="D1" s="75" t="s">
        <v>1592</v>
      </c>
      <c r="E1" s="75"/>
      <c r="F1" s="75"/>
      <c r="G1" s="75"/>
      <c r="H1" s="75"/>
    </row>
    <row r="2" spans="1:8" ht="27.95" customHeight="1">
      <c r="D2"/>
    </row>
    <row r="5" spans="1:8">
      <c r="A5" s="40"/>
      <c r="B5" s="36"/>
      <c r="C5" s="36" t="s">
        <v>686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 ht="20.100000000000001" customHeight="1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 ht="20.100000000000001" customHeight="1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>
      <c r="A12" s="12" t="s">
        <v>687</v>
      </c>
      <c r="B12" s="13"/>
      <c r="C12" s="13"/>
      <c r="D12" s="14" t="s">
        <v>731</v>
      </c>
      <c r="E12" s="63"/>
      <c r="F12" s="63"/>
      <c r="G12" s="38"/>
      <c r="H12" s="16"/>
    </row>
    <row r="13" spans="1:8">
      <c r="A13" s="12" t="s">
        <v>688</v>
      </c>
      <c r="B13" s="13"/>
      <c r="C13" s="13"/>
      <c r="D13" s="17" t="s">
        <v>732</v>
      </c>
      <c r="E13" s="63"/>
      <c r="F13" s="63"/>
      <c r="G13" s="38"/>
      <c r="H13" s="16"/>
    </row>
    <row r="14" spans="1:8">
      <c r="A14" s="12" t="s">
        <v>689</v>
      </c>
      <c r="B14" s="13"/>
      <c r="C14" s="13"/>
      <c r="D14" s="42" t="s">
        <v>733</v>
      </c>
      <c r="E14" s="63"/>
      <c r="F14" s="63"/>
      <c r="G14" s="38"/>
      <c r="H14" s="16"/>
    </row>
    <row r="15" spans="1:8">
      <c r="A15" s="12" t="s">
        <v>690</v>
      </c>
      <c r="B15" s="13"/>
      <c r="C15" s="13"/>
      <c r="D15" s="49" t="s">
        <v>734</v>
      </c>
      <c r="E15" s="63"/>
      <c r="F15" s="63"/>
      <c r="G15" s="38"/>
      <c r="H15" s="16"/>
    </row>
    <row r="16" spans="1:8">
      <c r="A16" s="12" t="s">
        <v>691</v>
      </c>
      <c r="B16" s="13"/>
      <c r="C16" s="13"/>
      <c r="D16" s="51" t="s">
        <v>735</v>
      </c>
      <c r="E16" s="50"/>
      <c r="F16" s="50"/>
      <c r="G16" s="58"/>
      <c r="H16" s="16"/>
    </row>
    <row r="17" spans="1:8">
      <c r="A17" s="12" t="s">
        <v>692</v>
      </c>
      <c r="B17" s="13"/>
      <c r="C17" s="13"/>
      <c r="D17" s="51" t="s">
        <v>736</v>
      </c>
      <c r="E17" s="50"/>
      <c r="F17" s="50"/>
      <c r="G17" s="58"/>
      <c r="H17" s="16"/>
    </row>
    <row r="18" spans="1:8">
      <c r="A18" s="12" t="s">
        <v>693</v>
      </c>
      <c r="B18" s="13"/>
      <c r="C18" s="13"/>
      <c r="D18" s="51" t="s">
        <v>737</v>
      </c>
      <c r="E18" s="50"/>
      <c r="F18" s="50"/>
      <c r="G18" s="58"/>
      <c r="H18" s="16"/>
    </row>
    <row r="19" spans="1:8">
      <c r="A19" s="12" t="s">
        <v>694</v>
      </c>
      <c r="B19" s="13"/>
      <c r="C19" s="13"/>
      <c r="D19" s="51" t="s">
        <v>738</v>
      </c>
      <c r="E19" s="30">
        <f>1*E16+1*E17+1*E18</f>
        <v>0</v>
      </c>
      <c r="F19" s="30">
        <f>1*F16+1*F17+1*F18</f>
        <v>0</v>
      </c>
      <c r="G19" s="58"/>
      <c r="H19" s="16"/>
    </row>
    <row r="20" spans="1:8">
      <c r="A20" s="12" t="s">
        <v>695</v>
      </c>
      <c r="B20" s="13"/>
      <c r="C20" s="13"/>
      <c r="D20" s="49" t="s">
        <v>739</v>
      </c>
      <c r="E20" s="50"/>
      <c r="F20" s="50"/>
      <c r="G20" s="58"/>
      <c r="H20" s="16"/>
    </row>
    <row r="21" spans="1:8" ht="42.75">
      <c r="A21" s="12" t="s">
        <v>696</v>
      </c>
      <c r="B21" s="13"/>
      <c r="C21" s="13"/>
      <c r="D21" s="49" t="s">
        <v>740</v>
      </c>
      <c r="E21" s="50"/>
      <c r="F21" s="50"/>
      <c r="G21" s="58"/>
      <c r="H21" s="16"/>
    </row>
    <row r="22" spans="1:8" ht="28.5">
      <c r="A22" s="12" t="s">
        <v>697</v>
      </c>
      <c r="B22" s="13"/>
      <c r="C22" s="13"/>
      <c r="D22" s="49" t="s">
        <v>741</v>
      </c>
      <c r="E22" s="50"/>
      <c r="F22" s="50"/>
      <c r="G22" s="58"/>
      <c r="H22" s="16"/>
    </row>
    <row r="23" spans="1:8">
      <c r="A23" s="12" t="s">
        <v>698</v>
      </c>
      <c r="B23" s="13"/>
      <c r="C23" s="13"/>
      <c r="D23" s="49" t="s">
        <v>742</v>
      </c>
      <c r="E23" s="50"/>
      <c r="F23" s="50"/>
      <c r="G23" s="58"/>
      <c r="H23" s="16"/>
    </row>
    <row r="24" spans="1:8">
      <c r="A24" s="12" t="s">
        <v>699</v>
      </c>
      <c r="B24" s="13"/>
      <c r="C24" s="13"/>
      <c r="D24" s="49" t="s">
        <v>743</v>
      </c>
      <c r="E24" s="50"/>
      <c r="F24" s="50"/>
      <c r="G24" s="58"/>
      <c r="H24" s="16"/>
    </row>
    <row r="25" spans="1:8">
      <c r="A25" s="12" t="s">
        <v>700</v>
      </c>
      <c r="B25" s="13"/>
      <c r="C25" s="13"/>
      <c r="D25" s="49" t="s">
        <v>744</v>
      </c>
      <c r="E25" s="50"/>
      <c r="F25" s="50"/>
      <c r="G25" s="58"/>
      <c r="H25" s="16"/>
    </row>
    <row r="26" spans="1:8">
      <c r="A26" s="12" t="s">
        <v>701</v>
      </c>
      <c r="B26" s="13"/>
      <c r="C26" s="13"/>
      <c r="D26" s="49" t="s">
        <v>745</v>
      </c>
      <c r="E26" s="50"/>
      <c r="F26" s="50"/>
      <c r="G26" s="58"/>
      <c r="H26" s="16"/>
    </row>
    <row r="27" spans="1:8">
      <c r="A27" s="12" t="s">
        <v>702</v>
      </c>
      <c r="B27" s="13"/>
      <c r="C27" s="13"/>
      <c r="D27" s="49" t="s">
        <v>746</v>
      </c>
      <c r="E27" s="50"/>
      <c r="F27" s="50"/>
      <c r="G27" s="58"/>
      <c r="H27" s="16"/>
    </row>
    <row r="28" spans="1:8">
      <c r="A28" s="12" t="s">
        <v>703</v>
      </c>
      <c r="B28" s="13"/>
      <c r="C28" s="13"/>
      <c r="D28" s="49" t="s">
        <v>747</v>
      </c>
      <c r="E28" s="50"/>
      <c r="F28" s="50"/>
      <c r="G28" s="58"/>
      <c r="H28" s="16"/>
    </row>
    <row r="29" spans="1:8" ht="28.5">
      <c r="A29" s="12" t="s">
        <v>704</v>
      </c>
      <c r="B29" s="13"/>
      <c r="C29" s="13"/>
      <c r="D29" s="49" t="s">
        <v>748</v>
      </c>
      <c r="E29" s="50"/>
      <c r="F29" s="50"/>
      <c r="G29" s="58"/>
      <c r="H29" s="16"/>
    </row>
    <row r="30" spans="1:8">
      <c r="A30" s="12" t="s">
        <v>705</v>
      </c>
      <c r="B30" s="13"/>
      <c r="C30" s="13"/>
      <c r="D30" s="49" t="s">
        <v>749</v>
      </c>
      <c r="E30" s="50"/>
      <c r="F30" s="50"/>
      <c r="G30" s="58"/>
      <c r="H30" s="16"/>
    </row>
    <row r="31" spans="1:8">
      <c r="A31" s="12" t="s">
        <v>706</v>
      </c>
      <c r="B31" s="13"/>
      <c r="C31" s="13"/>
      <c r="D31" s="49" t="s">
        <v>750</v>
      </c>
      <c r="E31" s="50"/>
      <c r="F31" s="50"/>
      <c r="G31" s="58"/>
      <c r="H31" s="16"/>
    </row>
    <row r="32" spans="1:8" ht="42.75">
      <c r="A32" s="12" t="s">
        <v>707</v>
      </c>
      <c r="B32" s="13"/>
      <c r="C32" s="13"/>
      <c r="D32" s="49" t="s">
        <v>751</v>
      </c>
      <c r="E32" s="30">
        <f>1*E19+1*E20+-1*E21+-1*E22+-1*E23+-1*E24+-1*E25+-1*E26+-1*E27+1*E28+1*E29+1*E30+-1*E31</f>
        <v>0</v>
      </c>
      <c r="F32" s="30">
        <f>1*F19+1*F20+-1*F21+-1*F22+-1*F23+-1*F24+-1*F25+-1*F26+-1*F27+1*F28+1*F29+1*F30+-1*F31</f>
        <v>0</v>
      </c>
      <c r="G32" s="58"/>
      <c r="H32" s="16"/>
    </row>
    <row r="33" spans="1:8" ht="28.5">
      <c r="A33" s="12" t="s">
        <v>708</v>
      </c>
      <c r="B33" s="13"/>
      <c r="C33" s="13"/>
      <c r="D33" s="49" t="s">
        <v>752</v>
      </c>
      <c r="E33" s="50"/>
      <c r="F33" s="50"/>
      <c r="G33" s="58"/>
      <c r="H33" s="16"/>
    </row>
    <row r="34" spans="1:8" ht="28.5">
      <c r="A34" s="12" t="s">
        <v>709</v>
      </c>
      <c r="B34" s="13"/>
      <c r="C34" s="13"/>
      <c r="D34" s="49" t="s">
        <v>753</v>
      </c>
      <c r="E34" s="50"/>
      <c r="F34" s="50"/>
      <c r="G34" s="58"/>
      <c r="H34" s="16"/>
    </row>
    <row r="35" spans="1:8" ht="28.5">
      <c r="A35" s="12" t="s">
        <v>710</v>
      </c>
      <c r="B35" s="13"/>
      <c r="C35" s="13"/>
      <c r="D35" s="49" t="s">
        <v>754</v>
      </c>
      <c r="E35" s="30">
        <f>1*E32+-1*E33+-1*E34</f>
        <v>0</v>
      </c>
      <c r="F35" s="30">
        <f>1*F32+-1*F33+-1*F34</f>
        <v>0</v>
      </c>
      <c r="G35" s="58"/>
      <c r="H35" s="16"/>
    </row>
    <row r="36" spans="1:8">
      <c r="A36" s="12" t="s">
        <v>711</v>
      </c>
      <c r="B36" s="13"/>
      <c r="C36" s="13"/>
      <c r="D36" s="42" t="s">
        <v>755</v>
      </c>
      <c r="E36" s="63"/>
      <c r="F36" s="63"/>
      <c r="G36" s="38"/>
      <c r="H36" s="16"/>
    </row>
    <row r="37" spans="1:8" ht="42.75">
      <c r="A37" s="12" t="s">
        <v>712</v>
      </c>
      <c r="B37" s="13"/>
      <c r="C37" s="13"/>
      <c r="D37" s="49" t="s">
        <v>756</v>
      </c>
      <c r="E37" s="50"/>
      <c r="F37" s="50"/>
      <c r="G37" s="58"/>
      <c r="H37" s="16"/>
    </row>
    <row r="38" spans="1:8" ht="28.5">
      <c r="A38" s="12" t="s">
        <v>713</v>
      </c>
      <c r="B38" s="13"/>
      <c r="C38" s="13"/>
      <c r="D38" s="49" t="s">
        <v>757</v>
      </c>
      <c r="E38" s="50"/>
      <c r="F38" s="50"/>
      <c r="G38" s="58"/>
      <c r="H38" s="16"/>
    </row>
    <row r="39" spans="1:8" ht="28.5">
      <c r="A39" s="12" t="s">
        <v>714</v>
      </c>
      <c r="B39" s="13"/>
      <c r="C39" s="13"/>
      <c r="D39" s="49" t="s">
        <v>758</v>
      </c>
      <c r="E39" s="50"/>
      <c r="F39" s="50"/>
      <c r="G39" s="58"/>
      <c r="H39" s="16"/>
    </row>
    <row r="40" spans="1:8" ht="28.5">
      <c r="A40" s="12" t="s">
        <v>715</v>
      </c>
      <c r="B40" s="13"/>
      <c r="C40" s="13"/>
      <c r="D40" s="49" t="s">
        <v>759</v>
      </c>
      <c r="E40" s="30">
        <f>1*E37+-1*E38+-1*E39</f>
        <v>0</v>
      </c>
      <c r="F40" s="30">
        <f>1*F37+-1*F38+-1*F39</f>
        <v>0</v>
      </c>
      <c r="G40" s="58"/>
      <c r="H40" s="16"/>
    </row>
    <row r="41" spans="1:8">
      <c r="A41" s="12" t="s">
        <v>716</v>
      </c>
      <c r="B41" s="13"/>
      <c r="C41" s="13"/>
      <c r="D41" s="42" t="s">
        <v>760</v>
      </c>
      <c r="E41" s="30">
        <f>1*E35+1*E40</f>
        <v>0</v>
      </c>
      <c r="F41" s="30">
        <f>1*F35+1*F40</f>
        <v>0</v>
      </c>
      <c r="G41" s="58"/>
      <c r="H41" s="16"/>
    </row>
    <row r="42" spans="1:8">
      <c r="A42" s="12" t="s">
        <v>717</v>
      </c>
      <c r="B42" s="13"/>
      <c r="C42" s="13"/>
      <c r="D42" s="17" t="s">
        <v>761</v>
      </c>
      <c r="E42" s="63"/>
      <c r="F42" s="63"/>
      <c r="G42" s="38"/>
      <c r="H42" s="16"/>
    </row>
    <row r="43" spans="1:8" ht="28.5">
      <c r="A43" s="12" t="s">
        <v>718</v>
      </c>
      <c r="B43" s="13"/>
      <c r="C43" s="13"/>
      <c r="D43" s="42" t="s">
        <v>762</v>
      </c>
      <c r="E43" s="50"/>
      <c r="F43" s="50"/>
      <c r="G43" s="58"/>
      <c r="H43" s="16"/>
    </row>
    <row r="44" spans="1:8" ht="28.5">
      <c r="A44" s="12" t="s">
        <v>719</v>
      </c>
      <c r="B44" s="13"/>
      <c r="C44" s="13"/>
      <c r="D44" s="42" t="s">
        <v>763</v>
      </c>
      <c r="E44" s="50"/>
      <c r="F44" s="50"/>
      <c r="G44" s="58"/>
      <c r="H44" s="16"/>
    </row>
    <row r="45" spans="1:8">
      <c r="A45" s="12" t="s">
        <v>720</v>
      </c>
      <c r="B45" s="13"/>
      <c r="C45" s="13"/>
      <c r="D45" s="17" t="s">
        <v>764</v>
      </c>
      <c r="E45" s="63"/>
      <c r="F45" s="63"/>
      <c r="G45" s="38"/>
      <c r="H45" s="16"/>
    </row>
    <row r="46" spans="1:8" ht="28.5">
      <c r="A46" s="12" t="s">
        <v>721</v>
      </c>
      <c r="B46" s="13"/>
      <c r="C46" s="13"/>
      <c r="D46" s="42" t="s">
        <v>765</v>
      </c>
      <c r="E46" s="63"/>
      <c r="F46" s="63"/>
      <c r="G46" s="38"/>
      <c r="H46" s="16"/>
    </row>
    <row r="47" spans="1:8" ht="28.5">
      <c r="A47" s="12" t="s">
        <v>722</v>
      </c>
      <c r="B47" s="13"/>
      <c r="C47" s="13"/>
      <c r="D47" s="49" t="s">
        <v>766</v>
      </c>
      <c r="E47" s="50"/>
      <c r="F47" s="50"/>
      <c r="G47" s="58"/>
      <c r="H47" s="16"/>
    </row>
    <row r="48" spans="1:8" ht="28.5">
      <c r="A48" s="12" t="s">
        <v>723</v>
      </c>
      <c r="B48" s="13"/>
      <c r="C48" s="13"/>
      <c r="D48" s="49" t="s">
        <v>767</v>
      </c>
      <c r="E48" s="50"/>
      <c r="F48" s="50"/>
      <c r="G48" s="58"/>
      <c r="H48" s="16"/>
    </row>
    <row r="49" spans="1:8" ht="28.5">
      <c r="A49" s="12" t="s">
        <v>724</v>
      </c>
      <c r="B49" s="13"/>
      <c r="C49" s="13"/>
      <c r="D49" s="49" t="s">
        <v>768</v>
      </c>
      <c r="E49" s="30">
        <f>1*E47+1*E48</f>
        <v>0</v>
      </c>
      <c r="F49" s="30">
        <f>1*F47+1*F48</f>
        <v>0</v>
      </c>
      <c r="G49" s="58"/>
      <c r="H49" s="16"/>
    </row>
    <row r="50" spans="1:8" ht="28.5">
      <c r="A50" s="12" t="s">
        <v>725</v>
      </c>
      <c r="B50" s="13"/>
      <c r="C50" s="13"/>
      <c r="D50" s="42" t="s">
        <v>769</v>
      </c>
      <c r="E50" s="63"/>
      <c r="F50" s="63"/>
      <c r="G50" s="38"/>
      <c r="H50" s="16"/>
    </row>
    <row r="51" spans="1:8" ht="28.5">
      <c r="A51" s="12" t="s">
        <v>726</v>
      </c>
      <c r="B51" s="13"/>
      <c r="C51" s="13"/>
      <c r="D51" s="49" t="s">
        <v>770</v>
      </c>
      <c r="E51" s="50"/>
      <c r="F51" s="50"/>
      <c r="G51" s="58"/>
      <c r="H51" s="16"/>
    </row>
    <row r="52" spans="1:8" ht="28.5">
      <c r="A52" s="12" t="s">
        <v>727</v>
      </c>
      <c r="B52" s="13"/>
      <c r="C52" s="13"/>
      <c r="D52" s="49" t="s">
        <v>771</v>
      </c>
      <c r="E52" s="50"/>
      <c r="F52" s="50"/>
      <c r="G52" s="58"/>
      <c r="H52" s="16"/>
    </row>
    <row r="53" spans="1:8" ht="28.5">
      <c r="A53" s="12" t="s">
        <v>728</v>
      </c>
      <c r="B53" s="13"/>
      <c r="C53" s="13"/>
      <c r="D53" s="49" t="s">
        <v>772</v>
      </c>
      <c r="E53" s="30">
        <f>1*E51+1*E52</f>
        <v>0</v>
      </c>
      <c r="F53" s="30">
        <f>1*F51+1*F52</f>
        <v>0</v>
      </c>
      <c r="G53" s="58"/>
      <c r="H53" s="16"/>
    </row>
    <row r="54" spans="1:8" ht="28.5">
      <c r="A54" s="12" t="s">
        <v>729</v>
      </c>
      <c r="B54" s="13"/>
      <c r="C54" s="13"/>
      <c r="D54" s="17" t="s">
        <v>1624</v>
      </c>
      <c r="E54" s="50"/>
      <c r="F54" s="50"/>
      <c r="G54" s="58"/>
      <c r="H54" s="16"/>
    </row>
    <row r="55" spans="1:8" ht="28.5">
      <c r="A55" s="12" t="s">
        <v>730</v>
      </c>
      <c r="B55" s="13"/>
      <c r="C55" s="13"/>
      <c r="D55" s="17" t="s">
        <v>1625</v>
      </c>
      <c r="E55" s="50"/>
      <c r="F55" s="50"/>
      <c r="G55" s="58"/>
      <c r="H55" s="16"/>
    </row>
    <row r="56" spans="1:8">
      <c r="A56" s="12"/>
      <c r="B56" s="13"/>
      <c r="C56" s="13" t="s">
        <v>359</v>
      </c>
      <c r="D56" s="38"/>
      <c r="E56" s="38"/>
      <c r="F56" s="38"/>
      <c r="G56" s="38"/>
      <c r="H56" s="16"/>
    </row>
    <row r="57" spans="1:8">
      <c r="A57" s="43"/>
      <c r="B57" s="39"/>
      <c r="C57" s="39" t="s">
        <v>362</v>
      </c>
      <c r="D57" s="39"/>
      <c r="E57" s="39"/>
      <c r="F57" s="39"/>
      <c r="G57" s="39"/>
      <c r="H57" s="44" t="s">
        <v>363</v>
      </c>
    </row>
  </sheetData>
  <sheetProtection algorithmName="SHA-512" hashValue="iCBO8AaTbuxWCEGuYlKoxyUuzQuzxSlpUTyFroBqLFFGe0zdrHlPFMh2wwhHMEl5dGGrBMWXkOWkWgRQIs1FWA==" saltValue="tnhM+P+KjSUL90deVWpy2A==" spinCount="100000" sheet="1" objects="1" scenarios="1"/>
  <mergeCells count="1">
    <mergeCell ref="D1:H1"/>
  </mergeCells>
  <dataValidations count="70">
    <dataValidation type="decimal" allowBlank="1" showInputMessage="1" showErrorMessage="1" errorTitle="Input Error" error="Please enter a numeric value between -999999999999999 and 999999999999999" sqref="E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5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8341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8341" r:id="rId4" name="IntroBtn"/>
      </mc:Fallback>
    </mc:AlternateContent>
    <mc:AlternateContent xmlns:mc="http://schemas.openxmlformats.org/markup-compatibility/2006">
      <mc:Choice Requires="x14">
        <control shapeId="8342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8342" r:id="rId6" name="IntroBt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NA58"/>
  <sheetViews>
    <sheetView showGridLines="0" view="pageBreakPreview" topLeftCell="D45" zoomScale="60" zoomScaleNormal="100" workbookViewId="0">
      <selection activeCell="E56" sqref="E56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20.7109375" style="15" customWidth="1"/>
    <col min="8" max="365" width="9.140625" style="15"/>
  </cols>
  <sheetData>
    <row r="1" spans="1:8" ht="60" customHeight="1">
      <c r="A1" s="35" t="s">
        <v>773</v>
      </c>
      <c r="D1" s="75" t="s">
        <v>1593</v>
      </c>
      <c r="E1" s="75"/>
      <c r="F1" s="75"/>
      <c r="G1" s="75"/>
      <c r="H1" s="75"/>
    </row>
    <row r="2" spans="1:8" ht="27.95" customHeight="1">
      <c r="D2" s="56" t="s">
        <v>1616</v>
      </c>
    </row>
    <row r="5" spans="1:8">
      <c r="A5" s="40"/>
      <c r="B5" s="36"/>
      <c r="C5" s="36" t="s">
        <v>774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 ht="20.100000000000001" customHeight="1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 ht="20.100000000000001" customHeight="1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>
      <c r="A12" s="12" t="s">
        <v>687</v>
      </c>
      <c r="B12" s="13"/>
      <c r="C12" s="13"/>
      <c r="D12" s="14" t="s">
        <v>731</v>
      </c>
      <c r="E12" s="63"/>
      <c r="F12" s="63"/>
      <c r="G12" s="38"/>
      <c r="H12" s="16"/>
    </row>
    <row r="13" spans="1:8">
      <c r="A13" s="12" t="s">
        <v>688</v>
      </c>
      <c r="B13" s="13"/>
      <c r="C13" s="13"/>
      <c r="D13" s="17" t="s">
        <v>732</v>
      </c>
      <c r="E13" s="63"/>
      <c r="F13" s="63"/>
      <c r="G13" s="38"/>
      <c r="H13" s="16"/>
    </row>
    <row r="14" spans="1:8">
      <c r="A14" s="12" t="s">
        <v>689</v>
      </c>
      <c r="B14" s="13"/>
      <c r="C14" s="13"/>
      <c r="D14" s="42" t="s">
        <v>733</v>
      </c>
      <c r="E14" s="63"/>
      <c r="F14" s="63"/>
      <c r="G14" s="38"/>
      <c r="H14" s="16"/>
    </row>
    <row r="15" spans="1:8">
      <c r="A15" s="12" t="s">
        <v>775</v>
      </c>
      <c r="B15" s="13"/>
      <c r="C15" s="13"/>
      <c r="D15" s="49" t="s">
        <v>789</v>
      </c>
      <c r="E15" s="63"/>
      <c r="F15" s="63"/>
      <c r="G15" s="38"/>
      <c r="H15" s="16"/>
    </row>
    <row r="16" spans="1:8">
      <c r="A16" s="12" t="s">
        <v>776</v>
      </c>
      <c r="B16" s="13"/>
      <c r="C16" s="13"/>
      <c r="D16" s="51" t="s">
        <v>790</v>
      </c>
      <c r="E16" s="63"/>
      <c r="F16" s="63"/>
      <c r="G16" s="38"/>
      <c r="H16" s="16"/>
    </row>
    <row r="17" spans="1:8">
      <c r="A17" s="12" t="s">
        <v>777</v>
      </c>
      <c r="B17" s="13"/>
      <c r="C17" s="13"/>
      <c r="D17" s="52" t="s">
        <v>791</v>
      </c>
      <c r="E17" s="63"/>
      <c r="F17" s="63"/>
      <c r="G17" s="38"/>
      <c r="H17" s="16"/>
    </row>
    <row r="18" spans="1:8">
      <c r="A18" s="12" t="s">
        <v>778</v>
      </c>
      <c r="B18" s="13"/>
      <c r="C18" s="13"/>
      <c r="D18" s="64" t="s">
        <v>792</v>
      </c>
      <c r="E18" s="50">
        <v>11864912</v>
      </c>
      <c r="F18" s="50">
        <v>11351301</v>
      </c>
      <c r="G18" s="58"/>
      <c r="H18" s="16"/>
    </row>
    <row r="19" spans="1:8">
      <c r="A19" s="12" t="s">
        <v>779</v>
      </c>
      <c r="B19" s="13"/>
      <c r="C19" s="13"/>
      <c r="D19" s="64" t="s">
        <v>793</v>
      </c>
      <c r="E19" s="50">
        <v>5282709</v>
      </c>
      <c r="F19" s="50">
        <v>4820994</v>
      </c>
      <c r="G19" s="58"/>
      <c r="H19" s="16"/>
    </row>
    <row r="20" spans="1:8">
      <c r="A20" s="12" t="s">
        <v>780</v>
      </c>
      <c r="B20" s="13"/>
      <c r="C20" s="13"/>
      <c r="D20" s="64" t="s">
        <v>794</v>
      </c>
      <c r="E20" s="30">
        <f>1*E18+-1*E19</f>
        <v>6582203</v>
      </c>
      <c r="F20" s="30">
        <f>1*F18+-1*F19</f>
        <v>6530307</v>
      </c>
      <c r="G20" s="58"/>
      <c r="H20" s="16"/>
    </row>
    <row r="21" spans="1:8">
      <c r="A21" s="12" t="s">
        <v>695</v>
      </c>
      <c r="B21" s="13"/>
      <c r="C21" s="13"/>
      <c r="D21" s="52" t="s">
        <v>739</v>
      </c>
      <c r="E21" s="50">
        <v>93809</v>
      </c>
      <c r="F21" s="50">
        <v>33190</v>
      </c>
      <c r="G21" s="58"/>
      <c r="H21" s="16"/>
    </row>
    <row r="22" spans="1:8">
      <c r="A22" s="12" t="s">
        <v>781</v>
      </c>
      <c r="B22" s="13"/>
      <c r="C22" s="13"/>
      <c r="D22" s="52" t="s">
        <v>795</v>
      </c>
      <c r="E22" s="30">
        <f>1*E20+1*E21</f>
        <v>6676012</v>
      </c>
      <c r="F22" s="30">
        <f>1*F20+1*F21</f>
        <v>6563497</v>
      </c>
      <c r="G22" s="58"/>
      <c r="H22" s="16"/>
    </row>
    <row r="23" spans="1:8">
      <c r="A23" s="12" t="s">
        <v>782</v>
      </c>
      <c r="B23" s="13"/>
      <c r="C23" s="13"/>
      <c r="D23" s="51" t="s">
        <v>796</v>
      </c>
      <c r="E23" s="63"/>
      <c r="F23" s="63"/>
      <c r="G23" s="38"/>
      <c r="H23" s="16"/>
    </row>
    <row r="24" spans="1:8" ht="28.5">
      <c r="A24" s="12" t="s">
        <v>783</v>
      </c>
      <c r="B24" s="13"/>
      <c r="C24" s="13"/>
      <c r="D24" s="52" t="s">
        <v>797</v>
      </c>
      <c r="E24" s="50">
        <v>1286397</v>
      </c>
      <c r="F24" s="50">
        <v>1234103</v>
      </c>
      <c r="G24" s="58"/>
      <c r="H24" s="16"/>
    </row>
    <row r="25" spans="1:8" ht="28.5">
      <c r="A25" s="12" t="s">
        <v>784</v>
      </c>
      <c r="B25" s="13"/>
      <c r="C25" s="13"/>
      <c r="D25" s="52" t="s">
        <v>798</v>
      </c>
      <c r="E25" s="50">
        <v>747384</v>
      </c>
      <c r="F25" s="50">
        <v>1449872</v>
      </c>
      <c r="G25" s="58"/>
      <c r="H25" s="16"/>
    </row>
    <row r="26" spans="1:8">
      <c r="A26" s="12" t="s">
        <v>785</v>
      </c>
      <c r="B26" s="13"/>
      <c r="C26" s="13"/>
      <c r="D26" s="52" t="s">
        <v>745</v>
      </c>
      <c r="E26" s="50">
        <v>4039339</v>
      </c>
      <c r="F26" s="50">
        <v>3860251</v>
      </c>
      <c r="G26" s="58"/>
      <c r="H26" s="16"/>
    </row>
    <row r="27" spans="1:8">
      <c r="A27" s="12" t="s">
        <v>786</v>
      </c>
      <c r="B27" s="13"/>
      <c r="C27" s="13"/>
      <c r="D27" s="52" t="s">
        <v>799</v>
      </c>
      <c r="E27" s="30">
        <f>1*E24+1*E25+1*E26</f>
        <v>6073120</v>
      </c>
      <c r="F27" s="30">
        <f>1*F24+1*F25+1*F26</f>
        <v>6544226</v>
      </c>
      <c r="G27" s="58"/>
      <c r="H27" s="16"/>
    </row>
    <row r="28" spans="1:8">
      <c r="A28" s="12" t="s">
        <v>787</v>
      </c>
      <c r="B28" s="13"/>
      <c r="C28" s="13"/>
      <c r="D28" s="51" t="s">
        <v>800</v>
      </c>
      <c r="E28" s="30">
        <f>1*E22+-1*E27</f>
        <v>602892</v>
      </c>
      <c r="F28" s="30">
        <f>1*F22+-1*F27</f>
        <v>19271</v>
      </c>
      <c r="G28" s="58"/>
      <c r="H28" s="16"/>
    </row>
    <row r="29" spans="1:8">
      <c r="A29" s="12" t="s">
        <v>702</v>
      </c>
      <c r="B29" s="13"/>
      <c r="C29" s="13"/>
      <c r="D29" s="49" t="s">
        <v>746</v>
      </c>
      <c r="E29" s="50">
        <v>799239</v>
      </c>
      <c r="F29" s="50">
        <v>678443</v>
      </c>
      <c r="G29" s="58"/>
      <c r="H29" s="16"/>
    </row>
    <row r="30" spans="1:8">
      <c r="A30" s="12" t="s">
        <v>703</v>
      </c>
      <c r="B30" s="13"/>
      <c r="C30" s="13"/>
      <c r="D30" s="49" t="s">
        <v>747</v>
      </c>
      <c r="E30" s="50">
        <v>35282</v>
      </c>
      <c r="F30" s="50">
        <v>11641</v>
      </c>
      <c r="G30" s="58"/>
      <c r="H30" s="16"/>
    </row>
    <row r="31" spans="1:8" ht="28.5">
      <c r="A31" s="12" t="s">
        <v>704</v>
      </c>
      <c r="B31" s="13"/>
      <c r="C31" s="13"/>
      <c r="D31" s="49" t="s">
        <v>748</v>
      </c>
      <c r="E31" s="50">
        <v>755</v>
      </c>
      <c r="F31" s="50">
        <v>0</v>
      </c>
      <c r="G31" s="58"/>
      <c r="H31" s="16"/>
    </row>
    <row r="32" spans="1:8">
      <c r="A32" s="12" t="s">
        <v>788</v>
      </c>
      <c r="B32" s="13"/>
      <c r="C32" s="13"/>
      <c r="D32" s="49" t="s">
        <v>801</v>
      </c>
      <c r="E32" s="50">
        <v>0</v>
      </c>
      <c r="F32" s="50">
        <v>0</v>
      </c>
      <c r="G32" s="58"/>
      <c r="H32" s="16"/>
    </row>
    <row r="33" spans="1:8" ht="42.75">
      <c r="A33" s="12" t="s">
        <v>707</v>
      </c>
      <c r="B33" s="13"/>
      <c r="C33" s="13"/>
      <c r="D33" s="49" t="s">
        <v>751</v>
      </c>
      <c r="E33" s="30">
        <f>1*E28+-1*E29+1*E30+1*E31+1*E32</f>
        <v>-160310</v>
      </c>
      <c r="F33" s="30">
        <f>1*F28+-1*F29+1*F30+1*F31+1*F32</f>
        <v>-647531</v>
      </c>
      <c r="G33" s="58"/>
      <c r="H33" s="16"/>
    </row>
    <row r="34" spans="1:8" ht="28.5">
      <c r="A34" s="12" t="s">
        <v>708</v>
      </c>
      <c r="B34" s="13"/>
      <c r="C34" s="13"/>
      <c r="D34" s="49" t="s">
        <v>752</v>
      </c>
      <c r="E34" s="50">
        <v>-37644</v>
      </c>
      <c r="F34" s="50">
        <v>61410</v>
      </c>
      <c r="G34" s="58"/>
      <c r="H34" s="16"/>
    </row>
    <row r="35" spans="1:8" ht="28.5">
      <c r="A35" s="12" t="s">
        <v>709</v>
      </c>
      <c r="B35" s="13"/>
      <c r="C35" s="13"/>
      <c r="D35" s="49" t="s">
        <v>753</v>
      </c>
      <c r="E35" s="50">
        <v>0</v>
      </c>
      <c r="F35" s="50">
        <v>0</v>
      </c>
      <c r="G35" s="58"/>
      <c r="H35" s="16"/>
    </row>
    <row r="36" spans="1:8" ht="28.5">
      <c r="A36" s="12" t="s">
        <v>710</v>
      </c>
      <c r="B36" s="13"/>
      <c r="C36" s="13"/>
      <c r="D36" s="49" t="s">
        <v>754</v>
      </c>
      <c r="E36" s="30">
        <f>1*E33+-1*E34+-1*E35</f>
        <v>-122666</v>
      </c>
      <c r="F36" s="30">
        <f>1*F33+-1*F34+-1*F35</f>
        <v>-708941</v>
      </c>
      <c r="G36" s="58"/>
      <c r="H36" s="16"/>
    </row>
    <row r="37" spans="1:8">
      <c r="A37" s="12" t="s">
        <v>711</v>
      </c>
      <c r="B37" s="13"/>
      <c r="C37" s="13"/>
      <c r="D37" s="42" t="s">
        <v>755</v>
      </c>
      <c r="E37" s="63"/>
      <c r="F37" s="63"/>
      <c r="G37" s="38"/>
      <c r="H37" s="16"/>
    </row>
    <row r="38" spans="1:8" ht="42.75">
      <c r="A38" s="12" t="s">
        <v>712</v>
      </c>
      <c r="B38" s="13"/>
      <c r="C38" s="13"/>
      <c r="D38" s="49" t="s">
        <v>756</v>
      </c>
      <c r="E38" s="50">
        <v>0</v>
      </c>
      <c r="F38" s="50">
        <v>0</v>
      </c>
      <c r="G38" s="58"/>
      <c r="H38" s="16"/>
    </row>
    <row r="39" spans="1:8" ht="28.5">
      <c r="A39" s="12" t="s">
        <v>713</v>
      </c>
      <c r="B39" s="13"/>
      <c r="C39" s="13"/>
      <c r="D39" s="49" t="s">
        <v>757</v>
      </c>
      <c r="E39" s="50">
        <v>0</v>
      </c>
      <c r="F39" s="50">
        <v>0</v>
      </c>
      <c r="G39" s="58"/>
      <c r="H39" s="16"/>
    </row>
    <row r="40" spans="1:8" ht="28.5">
      <c r="A40" s="12" t="s">
        <v>714</v>
      </c>
      <c r="B40" s="13"/>
      <c r="C40" s="13"/>
      <c r="D40" s="49" t="s">
        <v>758</v>
      </c>
      <c r="E40" s="50">
        <v>0</v>
      </c>
      <c r="F40" s="50">
        <v>0</v>
      </c>
      <c r="G40" s="58"/>
      <c r="H40" s="16"/>
    </row>
    <row r="41" spans="1:8" ht="28.5">
      <c r="A41" s="12" t="s">
        <v>715</v>
      </c>
      <c r="B41" s="13"/>
      <c r="C41" s="13"/>
      <c r="D41" s="49" t="s">
        <v>759</v>
      </c>
      <c r="E41" s="30">
        <f>1*E38+-1*E39+-1*E40</f>
        <v>0</v>
      </c>
      <c r="F41" s="30">
        <f>1*F38+-1*F39+-1*F40</f>
        <v>0</v>
      </c>
      <c r="G41" s="58"/>
      <c r="H41" s="16"/>
    </row>
    <row r="42" spans="1:8">
      <c r="A42" s="12" t="s">
        <v>716</v>
      </c>
      <c r="B42" s="13"/>
      <c r="C42" s="13"/>
      <c r="D42" s="42" t="s">
        <v>760</v>
      </c>
      <c r="E42" s="30">
        <f>1*E36+1*E41</f>
        <v>-122666</v>
      </c>
      <c r="F42" s="30">
        <f>1*F36+1*F41</f>
        <v>-708941</v>
      </c>
      <c r="G42" s="58"/>
      <c r="H42" s="16"/>
    </row>
    <row r="43" spans="1:8">
      <c r="A43" s="12" t="s">
        <v>717</v>
      </c>
      <c r="B43" s="13"/>
      <c r="C43" s="13"/>
      <c r="D43" s="17" t="s">
        <v>761</v>
      </c>
      <c r="E43" s="63"/>
      <c r="F43" s="63"/>
      <c r="G43" s="38"/>
      <c r="H43" s="16"/>
    </row>
    <row r="44" spans="1:8" ht="28.5">
      <c r="A44" s="12" t="s">
        <v>718</v>
      </c>
      <c r="B44" s="13"/>
      <c r="C44" s="13"/>
      <c r="D44" s="42" t="s">
        <v>762</v>
      </c>
      <c r="E44" s="50">
        <v>-122666</v>
      </c>
      <c r="F44" s="50">
        <v>-708941</v>
      </c>
      <c r="G44" s="58"/>
      <c r="H44" s="16"/>
    </row>
    <row r="45" spans="1:8" ht="28.5">
      <c r="A45" s="12" t="s">
        <v>719</v>
      </c>
      <c r="B45" s="13"/>
      <c r="C45" s="13"/>
      <c r="D45" s="42" t="s">
        <v>763</v>
      </c>
      <c r="E45" s="50">
        <v>0</v>
      </c>
      <c r="F45" s="50">
        <v>0</v>
      </c>
      <c r="G45" s="58"/>
      <c r="H45" s="16"/>
    </row>
    <row r="46" spans="1:8">
      <c r="A46" s="12" t="s">
        <v>720</v>
      </c>
      <c r="B46" s="13"/>
      <c r="C46" s="13"/>
      <c r="D46" s="17" t="s">
        <v>764</v>
      </c>
      <c r="E46" s="63"/>
      <c r="F46" s="63"/>
      <c r="G46" s="38"/>
      <c r="H46" s="16"/>
    </row>
    <row r="47" spans="1:8" ht="28.5">
      <c r="A47" s="12" t="s">
        <v>721</v>
      </c>
      <c r="B47" s="13"/>
      <c r="C47" s="13"/>
      <c r="D47" s="42" t="s">
        <v>765</v>
      </c>
      <c r="E47" s="63"/>
      <c r="F47" s="63"/>
      <c r="G47" s="38"/>
      <c r="H47" s="16"/>
    </row>
    <row r="48" spans="1:8" ht="28.5">
      <c r="A48" s="12" t="s">
        <v>722</v>
      </c>
      <c r="B48" s="13"/>
      <c r="C48" s="13"/>
      <c r="D48" s="49" t="s">
        <v>766</v>
      </c>
      <c r="E48" s="50">
        <v>-0.16</v>
      </c>
      <c r="F48" s="50">
        <v>-0.92</v>
      </c>
      <c r="G48" s="58"/>
      <c r="H48" s="16"/>
    </row>
    <row r="49" spans="1:8" ht="28.5">
      <c r="A49" s="12" t="s">
        <v>723</v>
      </c>
      <c r="B49" s="13"/>
      <c r="C49" s="13"/>
      <c r="D49" s="49" t="s">
        <v>767</v>
      </c>
      <c r="E49" s="50">
        <v>0</v>
      </c>
      <c r="F49" s="50">
        <v>0</v>
      </c>
      <c r="G49" s="58"/>
      <c r="H49" s="16"/>
    </row>
    <row r="50" spans="1:8" ht="28.5">
      <c r="A50" s="12" t="s">
        <v>724</v>
      </c>
      <c r="B50" s="13"/>
      <c r="C50" s="13"/>
      <c r="D50" s="49" t="s">
        <v>768</v>
      </c>
      <c r="E50" s="30">
        <f>1*E48+1*E49</f>
        <v>-0.16</v>
      </c>
      <c r="F50" s="30">
        <f>1*F48+1*F49</f>
        <v>-0.92</v>
      </c>
      <c r="G50" s="58"/>
      <c r="H50" s="16"/>
    </row>
    <row r="51" spans="1:8" ht="28.5">
      <c r="A51" s="12" t="s">
        <v>725</v>
      </c>
      <c r="B51" s="13"/>
      <c r="C51" s="13"/>
      <c r="D51" s="42" t="s">
        <v>769</v>
      </c>
      <c r="E51" s="63"/>
      <c r="F51" s="63"/>
      <c r="G51" s="38"/>
      <c r="H51" s="16"/>
    </row>
    <row r="52" spans="1:8" ht="28.5">
      <c r="A52" s="12" t="s">
        <v>726</v>
      </c>
      <c r="B52" s="13"/>
      <c r="C52" s="13"/>
      <c r="D52" s="49" t="s">
        <v>770</v>
      </c>
      <c r="E52" s="50">
        <v>-0.16</v>
      </c>
      <c r="F52" s="50">
        <v>-0.92</v>
      </c>
      <c r="G52" s="58"/>
      <c r="H52" s="16"/>
    </row>
    <row r="53" spans="1:8" ht="28.5">
      <c r="A53" s="12" t="s">
        <v>727</v>
      </c>
      <c r="B53" s="13"/>
      <c r="C53" s="13"/>
      <c r="D53" s="49" t="s">
        <v>771</v>
      </c>
      <c r="E53" s="50">
        <v>0</v>
      </c>
      <c r="F53" s="50">
        <v>0</v>
      </c>
      <c r="G53" s="58"/>
      <c r="H53" s="16"/>
    </row>
    <row r="54" spans="1:8" ht="28.5">
      <c r="A54" s="12" t="s">
        <v>728</v>
      </c>
      <c r="B54" s="13"/>
      <c r="C54" s="13"/>
      <c r="D54" s="49" t="s">
        <v>772</v>
      </c>
      <c r="E54" s="30">
        <f>1*E52+1*E53</f>
        <v>-0.16</v>
      </c>
      <c r="F54" s="30">
        <f>1*F52+1*F53</f>
        <v>-0.92</v>
      </c>
      <c r="G54" s="58"/>
      <c r="H54" s="16"/>
    </row>
    <row r="55" spans="1:8" ht="28.5">
      <c r="A55" s="12" t="s">
        <v>729</v>
      </c>
      <c r="B55" s="13"/>
      <c r="C55" s="13"/>
      <c r="D55" s="17" t="s">
        <v>1624</v>
      </c>
      <c r="E55" s="50">
        <v>770000</v>
      </c>
      <c r="F55" s="50">
        <v>770000</v>
      </c>
      <c r="G55" s="58"/>
      <c r="H55" s="16"/>
    </row>
    <row r="56" spans="1:8" ht="28.5">
      <c r="A56" s="12" t="s">
        <v>730</v>
      </c>
      <c r="B56" s="13"/>
      <c r="C56" s="13"/>
      <c r="D56" s="17" t="s">
        <v>1625</v>
      </c>
      <c r="E56" s="50"/>
      <c r="F56" s="50"/>
      <c r="G56" s="58"/>
      <c r="H56" s="16"/>
    </row>
    <row r="57" spans="1:8">
      <c r="A57" s="12"/>
      <c r="B57" s="13"/>
      <c r="C57" s="13" t="s">
        <v>359</v>
      </c>
      <c r="D57" s="38"/>
      <c r="E57" s="38"/>
      <c r="F57" s="38"/>
      <c r="G57" s="38"/>
      <c r="H57" s="16"/>
    </row>
    <row r="58" spans="1:8">
      <c r="A58" s="43"/>
      <c r="B58" s="39"/>
      <c r="C58" s="39" t="s">
        <v>362</v>
      </c>
      <c r="D58" s="39"/>
      <c r="E58" s="39"/>
      <c r="F58" s="39"/>
      <c r="G58" s="39"/>
      <c r="H58" s="44" t="s">
        <v>363</v>
      </c>
    </row>
  </sheetData>
  <sheetProtection algorithmName="SHA-512" hashValue="FXhjTCPwz7sXkFQ35u9hufOJP2+q50dLELO6w2EFmsjCH9bmuQA4qV86zfJOjmXzALyjEx6TwHi/0Yi76x2mHw==" saltValue="ZtJNIHN/TiMG9oxJV7UpWg==" spinCount="100000" sheet="1" objects="1" scenarios="1"/>
  <mergeCells count="1">
    <mergeCell ref="D1:H1"/>
  </mergeCells>
  <dataValidations count="64">
    <dataValidation type="decimal" allowBlank="1" showInputMessage="1" showErrorMessage="1" errorTitle="Input Error" error="Please enter a numeric value between -999999999999999 and 999999999999999" sqref="E20 E42:F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6">
      <formula1>-999999999999999</formula1>
      <formula2>999999999999999</formula2>
    </dataValidation>
  </dataValidations>
  <hyperlinks>
    <hyperlink ref="D2" location="Navigator!B17" display="Back to Navigator"/>
  </hyperlinks>
  <pageMargins left="0.7" right="0.7" top="0.75" bottom="0.75" header="0.3" footer="0.3"/>
  <pageSetup scale="55"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9350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9350" r:id="rId4" name="IntroBtn"/>
      </mc:Fallback>
    </mc:AlternateContent>
    <mc:AlternateContent xmlns:mc="http://schemas.openxmlformats.org/markup-compatibility/2006">
      <mc:Choice Requires="x14">
        <control shapeId="9351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9351" r:id="rId6" name="IntroBt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NA57"/>
  <sheetViews>
    <sheetView showGridLines="0" topLeftCell="D52" zoomScaleNormal="100" workbookViewId="0">
      <selection activeCell="G64" sqref="G64"/>
    </sheetView>
  </sheetViews>
  <sheetFormatPr defaultRowHeight="15"/>
  <cols>
    <col min="1" max="3" width="0" style="15" hidden="1" customWidth="1"/>
    <col min="4" max="4" width="40.7109375" style="15" customWidth="1"/>
    <col min="5" max="6" width="30.7109375" style="15" customWidth="1"/>
    <col min="7" max="7" width="16.85546875" style="15" customWidth="1"/>
    <col min="8" max="365" width="9.140625" style="15"/>
  </cols>
  <sheetData>
    <row r="1" spans="1:8" ht="60" customHeight="1">
      <c r="A1" s="35" t="s">
        <v>802</v>
      </c>
      <c r="D1" s="75" t="s">
        <v>1594</v>
      </c>
      <c r="E1" s="75"/>
      <c r="F1" s="75"/>
      <c r="G1" s="75"/>
      <c r="H1" s="75"/>
    </row>
    <row r="2" spans="1:8" ht="27.95" customHeight="1">
      <c r="D2" s="56" t="s">
        <v>1616</v>
      </c>
    </row>
    <row r="5" spans="1:8">
      <c r="A5" s="40"/>
      <c r="B5" s="36"/>
      <c r="C5" s="36" t="s">
        <v>803</v>
      </c>
      <c r="D5" s="36"/>
      <c r="E5" s="36"/>
      <c r="F5" s="36"/>
      <c r="G5" s="36"/>
      <c r="H5" s="41"/>
    </row>
    <row r="6" spans="1:8">
      <c r="A6" s="12"/>
      <c r="B6" s="13"/>
      <c r="C6" s="13"/>
      <c r="D6" s="13"/>
      <c r="E6" s="13"/>
      <c r="F6" s="13"/>
      <c r="G6" s="13"/>
      <c r="H6" s="16"/>
    </row>
    <row r="7" spans="1:8">
      <c r="A7" s="12"/>
      <c r="B7" s="13"/>
      <c r="C7" s="13"/>
      <c r="D7" s="13"/>
      <c r="E7" s="13"/>
      <c r="F7" s="13"/>
      <c r="G7" s="13"/>
      <c r="H7" s="16"/>
    </row>
    <row r="8" spans="1:8">
      <c r="A8" s="12"/>
      <c r="B8" s="13"/>
      <c r="C8" s="13" t="s">
        <v>360</v>
      </c>
      <c r="D8" s="13" t="s">
        <v>357</v>
      </c>
      <c r="E8" s="13"/>
      <c r="F8" s="13"/>
      <c r="G8" s="13" t="s">
        <v>359</v>
      </c>
      <c r="H8" s="16" t="s">
        <v>361</v>
      </c>
    </row>
    <row r="9" spans="1:8" ht="20.100000000000001" customHeight="1">
      <c r="A9" s="12"/>
      <c r="B9" s="13"/>
      <c r="C9" s="13" t="s">
        <v>464</v>
      </c>
      <c r="D9" s="48" t="s">
        <v>353</v>
      </c>
      <c r="E9" s="32" t="str">
        <f>StartUp!$D$8</f>
        <v>2018/01/01</v>
      </c>
      <c r="F9" s="32" t="str">
        <f>StartUp!$D$10</f>
        <v>2017/01/01</v>
      </c>
      <c r="G9" s="38"/>
      <c r="H9" s="16"/>
    </row>
    <row r="10" spans="1:8" ht="20.100000000000001" customHeight="1">
      <c r="A10" s="12"/>
      <c r="B10" s="13"/>
      <c r="C10" s="13" t="s">
        <v>465</v>
      </c>
      <c r="D10" s="48" t="s">
        <v>354</v>
      </c>
      <c r="E10" s="32" t="str">
        <f>StartUp!$D$9</f>
        <v>2018/12/31</v>
      </c>
      <c r="F10" s="32" t="str">
        <f>StartUp!$D$11</f>
        <v>2017/12/31</v>
      </c>
      <c r="G10" s="38"/>
      <c r="H10" s="16"/>
    </row>
    <row r="11" spans="1:8">
      <c r="A11" s="12"/>
      <c r="B11" s="13"/>
      <c r="C11" s="13" t="s">
        <v>359</v>
      </c>
      <c r="D11" s="62" t="s">
        <v>392</v>
      </c>
      <c r="E11" s="38"/>
      <c r="F11" s="38"/>
      <c r="G11" s="57" t="s">
        <v>1621</v>
      </c>
      <c r="H11" s="16"/>
    </row>
    <row r="12" spans="1:8" ht="28.5">
      <c r="A12" s="12" t="s">
        <v>804</v>
      </c>
      <c r="B12" s="13"/>
      <c r="C12" s="13"/>
      <c r="D12" s="14" t="s">
        <v>848</v>
      </c>
      <c r="E12" s="63"/>
      <c r="F12" s="63"/>
      <c r="G12" s="38"/>
      <c r="H12" s="16"/>
    </row>
    <row r="13" spans="1:8" ht="28.5">
      <c r="A13" s="12" t="s">
        <v>805</v>
      </c>
      <c r="B13" s="13"/>
      <c r="C13" s="13"/>
      <c r="D13" s="17" t="s">
        <v>849</v>
      </c>
      <c r="E13" s="63"/>
      <c r="F13" s="63"/>
      <c r="G13" s="38"/>
      <c r="H13" s="16"/>
    </row>
    <row r="14" spans="1:8" ht="39.75" customHeight="1">
      <c r="A14" s="12" t="s">
        <v>806</v>
      </c>
      <c r="B14" s="13"/>
      <c r="C14" s="13"/>
      <c r="D14" s="42" t="s">
        <v>760</v>
      </c>
      <c r="E14" s="30">
        <f>IF('Filing information'!$E$28="Nature of expense", 'Statement of income - Nature'!E41,'Statement of income - Function'!E42)</f>
        <v>-122666</v>
      </c>
      <c r="F14" s="30">
        <f>IF('Filing information'!$E$28="Nature of expense", 'Statement of income - Nature'!F41,'Statement of income - Function'!F42)</f>
        <v>-708941</v>
      </c>
      <c r="G14" s="58"/>
      <c r="H14" s="16"/>
    </row>
    <row r="15" spans="1:8" ht="28.5">
      <c r="A15" s="12" t="s">
        <v>807</v>
      </c>
      <c r="B15" s="13"/>
      <c r="C15" s="13"/>
      <c r="D15" s="42" t="s">
        <v>850</v>
      </c>
      <c r="E15" s="63"/>
      <c r="F15" s="63"/>
      <c r="G15" s="38"/>
      <c r="H15" s="16"/>
    </row>
    <row r="16" spans="1:8" ht="57">
      <c r="A16" s="12" t="s">
        <v>808</v>
      </c>
      <c r="B16" s="13"/>
      <c r="C16" s="13"/>
      <c r="D16" s="49" t="s">
        <v>851</v>
      </c>
      <c r="E16" s="63"/>
      <c r="F16" s="63"/>
      <c r="G16" s="38"/>
      <c r="H16" s="16"/>
    </row>
    <row r="17" spans="1:8" ht="42.75">
      <c r="A17" s="12" t="s">
        <v>809</v>
      </c>
      <c r="B17" s="13"/>
      <c r="C17" s="13"/>
      <c r="D17" s="51" t="s">
        <v>852</v>
      </c>
      <c r="E17" s="50">
        <v>0</v>
      </c>
      <c r="F17" s="50">
        <v>0</v>
      </c>
      <c r="G17" s="58"/>
      <c r="H17" s="16"/>
    </row>
    <row r="18" spans="1:8" ht="71.25">
      <c r="A18" s="12" t="s">
        <v>810</v>
      </c>
      <c r="B18" s="13"/>
      <c r="C18" s="13"/>
      <c r="D18" s="51" t="s">
        <v>853</v>
      </c>
      <c r="E18" s="50">
        <v>0</v>
      </c>
      <c r="F18" s="50">
        <v>0</v>
      </c>
      <c r="G18" s="58"/>
      <c r="H18" s="16"/>
    </row>
    <row r="19" spans="1:8" ht="42.75">
      <c r="A19" s="12" t="s">
        <v>811</v>
      </c>
      <c r="B19" s="13"/>
      <c r="C19" s="13"/>
      <c r="D19" s="51" t="s">
        <v>854</v>
      </c>
      <c r="E19" s="50">
        <v>-31832</v>
      </c>
      <c r="F19" s="50">
        <v>5604</v>
      </c>
      <c r="G19" s="58"/>
      <c r="H19" s="16"/>
    </row>
    <row r="20" spans="1:8" ht="42.75">
      <c r="A20" s="12" t="s">
        <v>812</v>
      </c>
      <c r="B20" s="13"/>
      <c r="C20" s="13"/>
      <c r="D20" s="51" t="s">
        <v>855</v>
      </c>
      <c r="E20" s="50">
        <v>0</v>
      </c>
      <c r="F20" s="50">
        <v>0</v>
      </c>
      <c r="G20" s="58"/>
      <c r="H20" s="16"/>
    </row>
    <row r="21" spans="1:8" ht="42.75">
      <c r="A21" s="12" t="s">
        <v>813</v>
      </c>
      <c r="B21" s="13"/>
      <c r="C21" s="13"/>
      <c r="D21" s="51" t="s">
        <v>856</v>
      </c>
      <c r="E21" s="30">
        <f>1*E17+1*E18+1*E19+1*E20</f>
        <v>-31832</v>
      </c>
      <c r="F21" s="30">
        <f>1*F17+1*F18+1*F19+1*F20</f>
        <v>5604</v>
      </c>
      <c r="G21" s="58"/>
      <c r="H21" s="16"/>
    </row>
    <row r="22" spans="1:8" ht="57">
      <c r="A22" s="12" t="s">
        <v>814</v>
      </c>
      <c r="B22" s="13"/>
      <c r="C22" s="13"/>
      <c r="D22" s="49" t="s">
        <v>857</v>
      </c>
      <c r="E22" s="63"/>
      <c r="F22" s="63"/>
      <c r="G22" s="38"/>
      <c r="H22" s="16"/>
    </row>
    <row r="23" spans="1:8" ht="71.25">
      <c r="A23" s="12" t="s">
        <v>815</v>
      </c>
      <c r="B23" s="13"/>
      <c r="C23" s="13"/>
      <c r="D23" s="51" t="s">
        <v>858</v>
      </c>
      <c r="E23" s="50">
        <v>0</v>
      </c>
      <c r="F23" s="50">
        <v>0</v>
      </c>
      <c r="G23" s="58"/>
      <c r="H23" s="16"/>
    </row>
    <row r="24" spans="1:8" ht="28.5">
      <c r="A24" s="12" t="s">
        <v>816</v>
      </c>
      <c r="B24" s="13"/>
      <c r="C24" s="13"/>
      <c r="D24" s="51" t="s">
        <v>859</v>
      </c>
      <c r="E24" s="63"/>
      <c r="F24" s="63"/>
      <c r="G24" s="38"/>
      <c r="H24" s="16"/>
    </row>
    <row r="25" spans="1:8" ht="57">
      <c r="A25" s="12" t="s">
        <v>817</v>
      </c>
      <c r="B25" s="13"/>
      <c r="C25" s="13"/>
      <c r="D25" s="52" t="s">
        <v>860</v>
      </c>
      <c r="E25" s="50">
        <v>-3115</v>
      </c>
      <c r="F25" s="50">
        <v>2194</v>
      </c>
      <c r="G25" s="58"/>
      <c r="H25" s="16"/>
    </row>
    <row r="26" spans="1:8" ht="42.75">
      <c r="A26" s="12" t="s">
        <v>818</v>
      </c>
      <c r="B26" s="13"/>
      <c r="C26" s="13"/>
      <c r="D26" s="52" t="s">
        <v>861</v>
      </c>
      <c r="E26" s="50">
        <v>0</v>
      </c>
      <c r="F26" s="50">
        <v>0</v>
      </c>
      <c r="G26" s="58"/>
      <c r="H26" s="16"/>
    </row>
    <row r="27" spans="1:8" ht="42.75">
      <c r="A27" s="12" t="s">
        <v>819</v>
      </c>
      <c r="B27" s="13"/>
      <c r="C27" s="13"/>
      <c r="D27" s="52" t="s">
        <v>862</v>
      </c>
      <c r="E27" s="50">
        <v>0</v>
      </c>
      <c r="F27" s="50">
        <v>0</v>
      </c>
      <c r="G27" s="58"/>
      <c r="H27" s="16"/>
    </row>
    <row r="28" spans="1:8" ht="42.75">
      <c r="A28" s="12" t="s">
        <v>820</v>
      </c>
      <c r="B28" s="13"/>
      <c r="C28" s="13"/>
      <c r="D28" s="52" t="s">
        <v>863</v>
      </c>
      <c r="E28" s="50">
        <v>0</v>
      </c>
      <c r="F28" s="50">
        <v>0</v>
      </c>
      <c r="G28" s="58"/>
      <c r="H28" s="16"/>
    </row>
    <row r="29" spans="1:8" ht="42.75">
      <c r="A29" s="12" t="s">
        <v>821</v>
      </c>
      <c r="B29" s="13"/>
      <c r="C29" s="13"/>
      <c r="D29" s="52" t="s">
        <v>864</v>
      </c>
      <c r="E29" s="30">
        <f>1*E25+-1*E26+-1*E27+1*E28</f>
        <v>-3115</v>
      </c>
      <c r="F29" s="30">
        <f>1*F25+-1*F26+-1*F27+1*F28</f>
        <v>2194</v>
      </c>
      <c r="G29" s="58"/>
      <c r="H29" s="16"/>
    </row>
    <row r="30" spans="1:8">
      <c r="A30" s="12" t="s">
        <v>822</v>
      </c>
      <c r="B30" s="13"/>
      <c r="C30" s="13"/>
      <c r="D30" s="51" t="s">
        <v>865</v>
      </c>
      <c r="E30" s="63"/>
      <c r="F30" s="63"/>
      <c r="G30" s="38"/>
      <c r="H30" s="16"/>
    </row>
    <row r="31" spans="1:8" ht="28.5">
      <c r="A31" s="12" t="s">
        <v>823</v>
      </c>
      <c r="B31" s="13"/>
      <c r="C31" s="13"/>
      <c r="D31" s="52" t="s">
        <v>866</v>
      </c>
      <c r="E31" s="50">
        <v>-12754</v>
      </c>
      <c r="F31" s="50">
        <v>0</v>
      </c>
      <c r="G31" s="58"/>
      <c r="H31" s="16"/>
    </row>
    <row r="32" spans="1:8" ht="28.5">
      <c r="A32" s="12" t="s">
        <v>824</v>
      </c>
      <c r="B32" s="13"/>
      <c r="C32" s="13"/>
      <c r="D32" s="52" t="s">
        <v>867</v>
      </c>
      <c r="E32" s="50">
        <v>0</v>
      </c>
      <c r="F32" s="50">
        <v>0</v>
      </c>
      <c r="G32" s="58"/>
      <c r="H32" s="16"/>
    </row>
    <row r="33" spans="1:8" ht="42.75">
      <c r="A33" s="12" t="s">
        <v>825</v>
      </c>
      <c r="B33" s="13"/>
      <c r="C33" s="13"/>
      <c r="D33" s="52" t="s">
        <v>868</v>
      </c>
      <c r="E33" s="50">
        <v>0</v>
      </c>
      <c r="F33" s="50">
        <v>0</v>
      </c>
      <c r="G33" s="58"/>
      <c r="H33" s="16"/>
    </row>
    <row r="34" spans="1:8" ht="28.5">
      <c r="A34" s="12" t="s">
        <v>826</v>
      </c>
      <c r="B34" s="13"/>
      <c r="C34" s="13"/>
      <c r="D34" s="52" t="s">
        <v>869</v>
      </c>
      <c r="E34" s="50">
        <v>0</v>
      </c>
      <c r="F34" s="50">
        <v>0</v>
      </c>
      <c r="G34" s="58"/>
      <c r="H34" s="16"/>
    </row>
    <row r="35" spans="1:8" ht="42.75">
      <c r="A35" s="12" t="s">
        <v>827</v>
      </c>
      <c r="B35" s="13"/>
      <c r="C35" s="13"/>
      <c r="D35" s="52" t="s">
        <v>870</v>
      </c>
      <c r="E35" s="30">
        <f>1*E31+-1*E32+-1*E33+1*E34</f>
        <v>-12754</v>
      </c>
      <c r="F35" s="30">
        <f>1*F31+-1*F32+-1*F33+1*F34</f>
        <v>0</v>
      </c>
      <c r="G35" s="58"/>
      <c r="H35" s="16"/>
    </row>
    <row r="36" spans="1:8" ht="28.5">
      <c r="A36" s="12" t="s">
        <v>828</v>
      </c>
      <c r="B36" s="13"/>
      <c r="C36" s="13"/>
      <c r="D36" s="51" t="s">
        <v>871</v>
      </c>
      <c r="E36" s="63"/>
      <c r="F36" s="63"/>
      <c r="G36" s="38"/>
      <c r="H36" s="16"/>
    </row>
    <row r="37" spans="1:8" ht="42.75">
      <c r="A37" s="12" t="s">
        <v>829</v>
      </c>
      <c r="B37" s="13"/>
      <c r="C37" s="13"/>
      <c r="D37" s="52" t="s">
        <v>872</v>
      </c>
      <c r="E37" s="50">
        <v>0</v>
      </c>
      <c r="F37" s="50">
        <v>0</v>
      </c>
      <c r="G37" s="58"/>
      <c r="H37" s="16"/>
    </row>
    <row r="38" spans="1:8" ht="57">
      <c r="A38" s="12" t="s">
        <v>830</v>
      </c>
      <c r="B38" s="13"/>
      <c r="C38" s="13"/>
      <c r="D38" s="52" t="s">
        <v>873</v>
      </c>
      <c r="E38" s="50">
        <v>0</v>
      </c>
      <c r="F38" s="50">
        <v>0</v>
      </c>
      <c r="G38" s="58"/>
      <c r="H38" s="16"/>
    </row>
    <row r="39" spans="1:8" ht="42.75">
      <c r="A39" s="12" t="s">
        <v>831</v>
      </c>
      <c r="B39" s="13"/>
      <c r="C39" s="13"/>
      <c r="D39" s="52" t="s">
        <v>874</v>
      </c>
      <c r="E39" s="50">
        <v>0</v>
      </c>
      <c r="F39" s="50">
        <v>0</v>
      </c>
      <c r="G39" s="58"/>
      <c r="H39" s="16"/>
    </row>
    <row r="40" spans="1:8" ht="57">
      <c r="A40" s="12" t="s">
        <v>832</v>
      </c>
      <c r="B40" s="13"/>
      <c r="C40" s="13"/>
      <c r="D40" s="52" t="s">
        <v>875</v>
      </c>
      <c r="E40" s="50">
        <v>0</v>
      </c>
      <c r="F40" s="50">
        <v>0</v>
      </c>
      <c r="G40" s="58"/>
      <c r="H40" s="16"/>
    </row>
    <row r="41" spans="1:8" ht="42.75">
      <c r="A41" s="12" t="s">
        <v>833</v>
      </c>
      <c r="B41" s="13"/>
      <c r="C41" s="13"/>
      <c r="D41" s="52" t="s">
        <v>876</v>
      </c>
      <c r="E41" s="50">
        <v>0</v>
      </c>
      <c r="F41" s="50">
        <v>0</v>
      </c>
      <c r="G41" s="58"/>
      <c r="H41" s="16"/>
    </row>
    <row r="42" spans="1:8" ht="42.75">
      <c r="A42" s="12" t="s">
        <v>834</v>
      </c>
      <c r="B42" s="13"/>
      <c r="C42" s="13"/>
      <c r="D42" s="52" t="s">
        <v>877</v>
      </c>
      <c r="E42" s="30">
        <f>1*E37+-1*E38+-1*E39+-1*E40+1*E41</f>
        <v>0</v>
      </c>
      <c r="F42" s="30">
        <f>1*F37+-1*F38+-1*F39+-1*F40+1*F41</f>
        <v>0</v>
      </c>
      <c r="G42" s="58"/>
      <c r="H42" s="16"/>
    </row>
    <row r="43" spans="1:8" ht="28.5">
      <c r="A43" s="12" t="s">
        <v>835</v>
      </c>
      <c r="B43" s="13"/>
      <c r="C43" s="13"/>
      <c r="D43" s="51" t="s">
        <v>878</v>
      </c>
      <c r="E43" s="63"/>
      <c r="F43" s="63"/>
      <c r="G43" s="38"/>
      <c r="H43" s="16"/>
    </row>
    <row r="44" spans="1:8" ht="42.75">
      <c r="A44" s="12" t="s">
        <v>836</v>
      </c>
      <c r="B44" s="13"/>
      <c r="C44" s="13"/>
      <c r="D44" s="52" t="s">
        <v>879</v>
      </c>
      <c r="E44" s="50">
        <v>0</v>
      </c>
      <c r="F44" s="50">
        <v>0</v>
      </c>
      <c r="G44" s="58"/>
      <c r="H44" s="16"/>
    </row>
    <row r="45" spans="1:8" ht="57">
      <c r="A45" s="12" t="s">
        <v>837</v>
      </c>
      <c r="B45" s="13"/>
      <c r="C45" s="13"/>
      <c r="D45" s="52" t="s">
        <v>880</v>
      </c>
      <c r="E45" s="50">
        <v>0</v>
      </c>
      <c r="F45" s="50">
        <v>0</v>
      </c>
      <c r="G45" s="58"/>
      <c r="H45" s="16"/>
    </row>
    <row r="46" spans="1:8" ht="57">
      <c r="A46" s="12" t="s">
        <v>838</v>
      </c>
      <c r="B46" s="13"/>
      <c r="C46" s="13"/>
      <c r="D46" s="52" t="s">
        <v>881</v>
      </c>
      <c r="E46" s="50">
        <v>0</v>
      </c>
      <c r="F46" s="50">
        <v>0</v>
      </c>
      <c r="G46" s="58"/>
      <c r="H46" s="16"/>
    </row>
    <row r="47" spans="1:8" ht="57">
      <c r="A47" s="12" t="s">
        <v>839</v>
      </c>
      <c r="B47" s="13"/>
      <c r="C47" s="13"/>
      <c r="D47" s="52" t="s">
        <v>882</v>
      </c>
      <c r="E47" s="50">
        <v>0</v>
      </c>
      <c r="F47" s="50">
        <v>0</v>
      </c>
      <c r="G47" s="58"/>
      <c r="H47" s="16"/>
    </row>
    <row r="48" spans="1:8" ht="57">
      <c r="A48" s="12" t="s">
        <v>840</v>
      </c>
      <c r="B48" s="13"/>
      <c r="C48" s="13"/>
      <c r="D48" s="52" t="s">
        <v>883</v>
      </c>
      <c r="E48" s="30">
        <f>1*E44+-1*E45+-1*E46+1*E47</f>
        <v>0</v>
      </c>
      <c r="F48" s="30">
        <f>1*F44+-1*F45+-1*F46+1*F47</f>
        <v>0</v>
      </c>
      <c r="G48" s="58"/>
      <c r="H48" s="16"/>
    </row>
    <row r="49" spans="1:8" ht="42.75">
      <c r="A49" s="12" t="s">
        <v>841</v>
      </c>
      <c r="B49" s="13"/>
      <c r="C49" s="13"/>
      <c r="D49" s="51" t="s">
        <v>884</v>
      </c>
      <c r="E49" s="50">
        <v>0</v>
      </c>
      <c r="F49" s="50">
        <v>0</v>
      </c>
      <c r="G49" s="58"/>
      <c r="H49" s="16"/>
    </row>
    <row r="50" spans="1:8" ht="42.75">
      <c r="A50" s="12" t="s">
        <v>842</v>
      </c>
      <c r="B50" s="13"/>
      <c r="C50" s="13"/>
      <c r="D50" s="51" t="s">
        <v>885</v>
      </c>
      <c r="E50" s="30">
        <f>1*E23+1*E29+1*E35+1*E42+1*E48+1*E49</f>
        <v>-15869</v>
      </c>
      <c r="F50" s="30">
        <f>1*F23+1*F29+1*F35+1*F42+1*F48+1*F49</f>
        <v>2194</v>
      </c>
      <c r="G50" s="58"/>
      <c r="H50" s="16"/>
    </row>
    <row r="51" spans="1:8" ht="28.5">
      <c r="A51" s="12" t="s">
        <v>843</v>
      </c>
      <c r="B51" s="13"/>
      <c r="C51" s="13"/>
      <c r="D51" s="49" t="s">
        <v>886</v>
      </c>
      <c r="E51" s="30">
        <f>1*E21+1*E50</f>
        <v>-47701</v>
      </c>
      <c r="F51" s="30">
        <f>1*F21+1*F50</f>
        <v>7798</v>
      </c>
      <c r="G51" s="58"/>
      <c r="H51" s="16"/>
    </row>
    <row r="52" spans="1:8" ht="28.5">
      <c r="A52" s="12" t="s">
        <v>844</v>
      </c>
      <c r="B52" s="13"/>
      <c r="C52" s="13"/>
      <c r="D52" s="42" t="s">
        <v>887</v>
      </c>
      <c r="E52" s="30">
        <f>1*E14+1*E51</f>
        <v>-170367</v>
      </c>
      <c r="F52" s="30">
        <f>1*F14+1*F51</f>
        <v>-701143</v>
      </c>
      <c r="G52" s="58"/>
      <c r="H52" s="16"/>
    </row>
    <row r="53" spans="1:8" ht="28.5">
      <c r="A53" s="12" t="s">
        <v>845</v>
      </c>
      <c r="B53" s="13"/>
      <c r="C53" s="13"/>
      <c r="D53" s="42" t="s">
        <v>888</v>
      </c>
      <c r="E53" s="63"/>
      <c r="F53" s="63"/>
      <c r="G53" s="38"/>
      <c r="H53" s="16"/>
    </row>
    <row r="54" spans="1:8" ht="42.75">
      <c r="A54" s="12" t="s">
        <v>846</v>
      </c>
      <c r="B54" s="13"/>
      <c r="C54" s="13"/>
      <c r="D54" s="49" t="s">
        <v>889</v>
      </c>
      <c r="E54" s="50">
        <v>-170367</v>
      </c>
      <c r="F54" s="50">
        <v>-701143</v>
      </c>
      <c r="G54" s="58"/>
      <c r="H54" s="16"/>
    </row>
    <row r="55" spans="1:8" ht="42.75">
      <c r="A55" s="12" t="s">
        <v>847</v>
      </c>
      <c r="B55" s="13"/>
      <c r="C55" s="13"/>
      <c r="D55" s="49" t="s">
        <v>890</v>
      </c>
      <c r="E55" s="50">
        <v>0</v>
      </c>
      <c r="F55" s="50">
        <v>0</v>
      </c>
      <c r="G55" s="58"/>
      <c r="H55" s="16"/>
    </row>
    <row r="56" spans="1:8">
      <c r="A56" s="12"/>
      <c r="B56" s="13"/>
      <c r="C56" s="13" t="s">
        <v>359</v>
      </c>
      <c r="D56" s="38"/>
      <c r="E56" s="38"/>
      <c r="F56" s="38"/>
      <c r="G56" s="38"/>
      <c r="H56" s="16"/>
    </row>
    <row r="57" spans="1:8">
      <c r="A57" s="43"/>
      <c r="B57" s="39"/>
      <c r="C57" s="39" t="s">
        <v>362</v>
      </c>
      <c r="D57" s="39"/>
      <c r="E57" s="39"/>
      <c r="F57" s="39"/>
      <c r="G57" s="39"/>
      <c r="H57" s="44" t="s">
        <v>363</v>
      </c>
    </row>
  </sheetData>
  <sheetProtection algorithmName="SHA-512" hashValue="a4FWB5z/j7ZHuvVM1UYDqaNJszlCVZ3rUSDDZ7JIDlFkUZVslvDVSNfh3E60ehtO3emFmRVYIVFulyqvgmq+bg==" saltValue="yLxrZ6wEpWi2e7Zt3REDRw==" spinCount="100000" sheet="1" objects="1" scenarios="1"/>
  <mergeCells count="1">
    <mergeCell ref="D1:H1"/>
  </mergeCells>
  <dataValidations count="65">
    <dataValidation type="decimal" allowBlank="1" showInputMessage="1" showErrorMessage="1" errorTitle="Input Error" error="Please enter a numeric value between -999999999999999 and 999999999999999" sqref="E21 E14:F1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2:F5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E55">
      <formula1>-999999999999999</formula1>
      <formula2>999999999999999</formula2>
    </dataValidation>
    <dataValidation type="decimal" allowBlank="1" showInputMessage="1" showErrorMessage="1" errorTitle="Input Error" error="Please enter a numeric value between -999999999999999 and 999999999999999" sqref="F55">
      <formula1>-999999999999999</formula1>
      <formula2>999999999999999</formula2>
    </dataValidation>
  </dataValidations>
  <hyperlinks>
    <hyperlink ref="D2" location="Navigator!B17" display="Back to Navigator"/>
  </hyperlinks>
  <pageMargins left="0.7" right="0.7" top="0.75" bottom="0.75" header="0.3" footer="0.3"/>
  <pageSetup scale="66" fitToWidth="2" fitToHeight="2"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10284" r:id="rId4" name="IntroBtn">
          <controlPr defaultSize="0" autoLine="0" r:id="rId5">
            <anchor>
              <from>
                <xdr:col>6</xdr:col>
                <xdr:colOff>161925</xdr:colOff>
                <xdr:row>1</xdr:row>
                <xdr:rowOff>0</xdr:rowOff>
              </from>
              <to>
                <xdr:col>6</xdr:col>
                <xdr:colOff>514350</xdr:colOff>
                <xdr:row>2</xdr:row>
                <xdr:rowOff>0</xdr:rowOff>
              </to>
            </anchor>
          </controlPr>
        </control>
      </mc:Choice>
      <mc:Fallback>
        <control shapeId="10284" r:id="rId4" name="IntroBtn"/>
      </mc:Fallback>
    </mc:AlternateContent>
    <mc:AlternateContent xmlns:mc="http://schemas.openxmlformats.org/markup-compatibility/2006">
      <mc:Choice Requires="x14">
        <control shapeId="10285" r:id="rId6" name="IntroBtn1">
          <controlPr defaultSize="0" autoLine="0" r:id="rId7">
            <anchor>
              <from>
                <xdr:col>6</xdr:col>
                <xdr:colOff>733425</xdr:colOff>
                <xdr:row>1</xdr:row>
                <xdr:rowOff>0</xdr:rowOff>
              </from>
              <to>
                <xdr:col>6</xdr:col>
                <xdr:colOff>1085850</xdr:colOff>
                <xdr:row>2</xdr:row>
                <xdr:rowOff>0</xdr:rowOff>
              </to>
            </anchor>
          </controlPr>
        </control>
      </mc:Choice>
      <mc:Fallback>
        <control shapeId="10285" r:id="rId6" name="IntroBtn1"/>
      </mc:Fallback>
    </mc:AlternateContent>
  </controls>
</worksheet>
</file>

<file path=customUI/customUI.xml><?xml version="1.0" encoding="utf-8"?>
<customUI xmlns="http://schemas.microsoft.com/office/2006/01/customui">
  <ribbon>
    <tabs>
      <tab idMso="TabHome">
        <group idMso="GroupClipboard" visible="false"/>
        <group idMso="GroupEditingExcel" visible="false"/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AFA74B4F-17E9-459B-8324-649F81693C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Navigator</vt:lpstr>
      <vt:lpstr>Filing information</vt:lpstr>
      <vt:lpstr>Independent auditors report</vt:lpstr>
      <vt:lpstr>Balance sheet - CurNonCur</vt:lpstr>
      <vt:lpstr>Statement of income - Function</vt:lpstr>
      <vt:lpstr>Statement comprehensive income</vt:lpstr>
      <vt:lpstr>Statement of cash flows</vt:lpstr>
      <vt:lpstr>Statement of equity</vt:lpstr>
      <vt:lpstr>NotesFormingPartOfAccounts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'Balance sheet - CurNonCur'!Print_Area</vt:lpstr>
      <vt:lpstr>ScaleList</vt:lpstr>
      <vt:lpstr>UnitList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Abdulrahman A. Alrakban</dc:creator>
  <cp:lastModifiedBy>Mostafa M. Elgazzar</cp:lastModifiedBy>
  <cp:lastPrinted>2019-02-17T04:20:14Z</cp:lastPrinted>
  <dcterms:created xsi:type="dcterms:W3CDTF">2010-12-09T08:47:06Z</dcterms:created>
  <dcterms:modified xsi:type="dcterms:W3CDTF">2019-02-17T04:20:22Z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ssemblyLocation">
    <vt:lpwstr>file:///C:/TadawulOtherSectorFinancialReport/iFile.vsto|e7e386c6-5cc4-445c-930b-c936410e372a|vstolocal</vt:lpwstr>
  </property>
  <property fmtid="{D5CDD505-2E9C-101B-9397-08002B2CF9AE}" pid="3" name="_AssemblyName">
    <vt:lpwstr>4E3C66D5-58D4-491E-A7D4-64AF99AF6E8B</vt:lpwstr>
  </property>
  <property fmtid="{D5CDD505-2E9C-101B-9397-08002B2CF9AE}" pid="4" name="Solution ID">
    <vt:lpwstr>{15727DE6-F92D-4E46-ACB4-0E2C58B31A18}</vt:lpwstr>
  </property>
</Properties>
</file>